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sofguernsey.sharepoint.com/sites/HarbourFinanceTeam-HarbourFinanceManagers/Shared Documents/Harbour Finance Managers/03) Monthly Reports/06) Statistics - e.g Pax movments/2022/"/>
    </mc:Choice>
  </mc:AlternateContent>
  <xr:revisionPtr revIDLastSave="79" documentId="8_{7D941E0C-6B44-4C11-8DB0-2D3E0B777FF2}" xr6:coauthVersionLast="47" xr6:coauthVersionMax="47" xr10:uidLastSave="{F97732FC-A1F8-431F-8220-C23F2DD77D6F}"/>
  <bookViews>
    <workbookView xWindow="-120" yWindow="-120" windowWidth="29040" windowHeight="15840" xr2:uid="{C82B3E27-D3FA-4DFD-BEB3-E1D00B58BDBB}"/>
  </bookViews>
  <sheets>
    <sheet name="Route &amp; Month" sheetId="1" r:id="rId1"/>
    <sheet name="Sheet1" sheetId="2" r:id="rId2"/>
  </sheets>
  <externalReferences>
    <externalReference r:id="rId3"/>
  </externalReferences>
  <definedNames>
    <definedName name="Auto_PC">[1]Instructions!#REF!</definedName>
    <definedName name="CompanyCode">[1]Instructions!$E$3</definedName>
    <definedName name="Dept">[1]Instructions!$E$9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1" l="1"/>
  <c r="W51" i="1" l="1"/>
  <c r="W62" i="1" l="1"/>
  <c r="E63" i="1" l="1"/>
  <c r="E58" i="1"/>
  <c r="F9" i="1"/>
  <c r="F8" i="1"/>
  <c r="F7" i="1"/>
  <c r="F3" i="1"/>
  <c r="S2" i="1"/>
  <c r="S1" i="1"/>
  <c r="G1" i="1"/>
  <c r="H1" i="1" s="1"/>
  <c r="S9" i="1" l="1"/>
  <c r="U9" i="1" s="1"/>
  <c r="S8" i="1"/>
  <c r="I1" i="1"/>
  <c r="G7" i="1"/>
  <c r="H7" i="1"/>
  <c r="G8" i="1"/>
  <c r="R8" i="1" s="1"/>
  <c r="T8" i="1" s="1"/>
  <c r="U8" i="1" s="1"/>
  <c r="G9" i="1"/>
  <c r="R9" i="1" s="1"/>
  <c r="T9" i="1" s="1"/>
  <c r="G3" i="1"/>
  <c r="H8" i="1"/>
  <c r="H9" i="1"/>
  <c r="H3" i="1"/>
  <c r="I3" i="1" l="1"/>
  <c r="I9" i="1"/>
  <c r="I8" i="1"/>
  <c r="I7" i="1"/>
  <c r="J1" i="1"/>
  <c r="J9" i="1" l="1"/>
  <c r="J8" i="1"/>
  <c r="K1" i="1"/>
  <c r="J7" i="1"/>
  <c r="J3" i="1"/>
  <c r="K7" i="1" l="1"/>
  <c r="L1" i="1"/>
  <c r="K9" i="1"/>
  <c r="K8" i="1"/>
  <c r="K3" i="1"/>
  <c r="L7" i="1" l="1"/>
  <c r="M1" i="1"/>
  <c r="L3" i="1"/>
  <c r="L9" i="1"/>
  <c r="L8" i="1"/>
  <c r="M7" i="1" l="1"/>
  <c r="N1" i="1"/>
  <c r="M3" i="1"/>
  <c r="M9" i="1"/>
  <c r="M8" i="1"/>
  <c r="O1" i="1" l="1"/>
  <c r="N3" i="1"/>
  <c r="N9" i="1"/>
  <c r="N8" i="1"/>
  <c r="N7" i="1"/>
  <c r="O3" i="1" l="1"/>
  <c r="O9" i="1"/>
  <c r="O8" i="1"/>
  <c r="P1" i="1"/>
  <c r="O7" i="1"/>
  <c r="P3" i="1" l="1"/>
  <c r="P9" i="1"/>
  <c r="P8" i="1"/>
  <c r="Q1" i="1"/>
  <c r="Q3" i="1" l="1"/>
  <c r="Q9" i="1"/>
  <c r="Q8" i="1"/>
  <c r="Q7" i="1"/>
</calcChain>
</file>

<file path=xl/sharedStrings.xml><?xml version="1.0" encoding="utf-8"?>
<sst xmlns="http://schemas.openxmlformats.org/spreadsheetml/2006/main" count="307" uniqueCount="61">
  <si>
    <t xml:space="preserve">This month = </t>
  </si>
  <si>
    <t>Month found in column No:</t>
  </si>
  <si>
    <t>ROUTE BY MONTH</t>
  </si>
  <si>
    <t>STATISTIC GROUP NAME</t>
  </si>
  <si>
    <t>PORT CODE</t>
  </si>
  <si>
    <t>ITEM CODE</t>
  </si>
  <si>
    <t>Exclude ITEM CODE</t>
  </si>
  <si>
    <t>PASSENGERS</t>
  </si>
  <si>
    <t>Nov</t>
  </si>
  <si>
    <t>TOTAL YTD</t>
  </si>
  <si>
    <t>TOTAL</t>
  </si>
  <si>
    <t>Change</t>
  </si>
  <si>
    <t>%</t>
  </si>
  <si>
    <t xml:space="preserve">Passenger (Normal rates)      </t>
  </si>
  <si>
    <t>POOL</t>
  </si>
  <si>
    <t xml:space="preserve">CSPC    </t>
  </si>
  <si>
    <t>POOLE</t>
  </si>
  <si>
    <t xml:space="preserve">Passenger (Discount Rates)    </t>
  </si>
  <si>
    <t>PORT</t>
  </si>
  <si>
    <t>OTHER UK</t>
  </si>
  <si>
    <t xml:space="preserve">JSY </t>
  </si>
  <si>
    <t>JERSEY</t>
  </si>
  <si>
    <t xml:space="preserve">STM </t>
  </si>
  <si>
    <t>ST MALO</t>
  </si>
  <si>
    <t xml:space="preserve">GRV </t>
  </si>
  <si>
    <t>CHERBOURG</t>
  </si>
  <si>
    <t xml:space="preserve">DIE </t>
  </si>
  <si>
    <t>DIELETTE</t>
  </si>
  <si>
    <t xml:space="preserve">COMMERCIAL TOTAL </t>
  </si>
  <si>
    <t>CHANGE</t>
  </si>
  <si>
    <t>HERM</t>
  </si>
  <si>
    <t xml:space="preserve">SRK </t>
  </si>
  <si>
    <t>SARK</t>
  </si>
  <si>
    <t xml:space="preserve">ALD </t>
  </si>
  <si>
    <t>ALDERNEY</t>
  </si>
  <si>
    <t>INTER BAILIWICK TOTAL</t>
  </si>
  <si>
    <t>CRUISE</t>
  </si>
  <si>
    <t>CRUISE TOTAL</t>
  </si>
  <si>
    <t>This year month totals</t>
  </si>
  <si>
    <t>2019 month totals</t>
  </si>
  <si>
    <t>No. Passengers</t>
  </si>
  <si>
    <t>Column Labels</t>
  </si>
  <si>
    <t>Row Labels</t>
  </si>
  <si>
    <t>Commercial</t>
  </si>
  <si>
    <t>HRM</t>
  </si>
  <si>
    <t>JER</t>
  </si>
  <si>
    <t>Adult Passenger</t>
  </si>
  <si>
    <t>Loading</t>
  </si>
  <si>
    <t>Child Passenger</t>
  </si>
  <si>
    <t>Unloading</t>
  </si>
  <si>
    <t>Infant Passenger</t>
  </si>
  <si>
    <t>PME</t>
  </si>
  <si>
    <t>Transfer</t>
  </si>
  <si>
    <t>SML</t>
  </si>
  <si>
    <t>POO</t>
  </si>
  <si>
    <t>SRK</t>
  </si>
  <si>
    <t>STH</t>
  </si>
  <si>
    <t>Grand Total</t>
  </si>
  <si>
    <t>GUERNSEY HARBOURS -  MOVEMENTS 2022 v 2019</t>
  </si>
  <si>
    <t>balance check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</si>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</sst>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mmm"/>
    <numFmt numFmtId="166" formatCode="&quot;£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color indexed="8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B0F0"/>
      <name val="Arial"/>
      <family val="2"/>
    </font>
    <font>
      <sz val="8"/>
      <name val="BF Times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4" fillId="0" borderId="0"/>
    <xf numFmtId="0" fontId="1" fillId="0" borderId="0"/>
    <xf numFmtId="0" fontId="10" fillId="0" borderId="0"/>
  </cellStyleXfs>
  <cellXfs count="128">
    <xf numFmtId="0" fontId="0" fillId="0" borderId="0" xfId="0"/>
    <xf numFmtId="0" fontId="3" fillId="0" borderId="0" xfId="1"/>
    <xf numFmtId="14" fontId="3" fillId="2" borderId="0" xfId="1" applyNumberFormat="1" applyFill="1"/>
    <xf numFmtId="1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3" fillId="2" borderId="0" xfId="1" applyFill="1" applyAlignment="1">
      <alignment horizontal="center"/>
    </xf>
    <xf numFmtId="14" fontId="3" fillId="2" borderId="0" xfId="1" applyNumberFormat="1" applyFill="1" applyAlignment="1">
      <alignment horizontal="center"/>
    </xf>
    <xf numFmtId="165" fontId="5" fillId="0" borderId="1" xfId="2" applyNumberFormat="1" applyFont="1" applyBorder="1" applyAlignment="1" applyProtection="1">
      <alignment horizontal="center"/>
      <protection locked="0"/>
    </xf>
    <xf numFmtId="165" fontId="5" fillId="0" borderId="2" xfId="2" applyNumberFormat="1" applyFont="1" applyBorder="1" applyAlignment="1" applyProtection="1">
      <alignment horizontal="center"/>
      <protection locked="0"/>
    </xf>
    <xf numFmtId="164" fontId="5" fillId="0" borderId="3" xfId="2" applyFont="1" applyBorder="1" applyAlignment="1" applyProtection="1">
      <alignment horizontal="center"/>
      <protection locked="0"/>
    </xf>
    <xf numFmtId="164" fontId="5" fillId="3" borderId="2" xfId="2" applyFont="1" applyFill="1" applyBorder="1" applyAlignment="1">
      <alignment horizontal="center"/>
    </xf>
    <xf numFmtId="164" fontId="5" fillId="3" borderId="4" xfId="2" applyFont="1" applyFill="1" applyBorder="1" applyAlignment="1">
      <alignment horizontal="center"/>
    </xf>
    <xf numFmtId="164" fontId="5" fillId="0" borderId="0" xfId="2" applyFont="1" applyAlignment="1">
      <alignment horizontal="center"/>
    </xf>
    <xf numFmtId="164" fontId="7" fillId="3" borderId="5" xfId="2" applyFont="1" applyFill="1" applyBorder="1" applyAlignment="1">
      <alignment horizontal="center"/>
    </xf>
    <xf numFmtId="164" fontId="8" fillId="3" borderId="0" xfId="2" applyFont="1" applyFill="1" applyAlignment="1">
      <alignment horizontal="center"/>
    </xf>
    <xf numFmtId="164" fontId="8" fillId="3" borderId="6" xfId="2" applyFont="1" applyFill="1" applyBorder="1" applyAlignment="1" applyProtection="1">
      <alignment horizontal="center"/>
      <protection locked="0"/>
    </xf>
    <xf numFmtId="164" fontId="8" fillId="0" borderId="0" xfId="2" applyFont="1" applyAlignment="1" applyProtection="1">
      <alignment horizontal="center"/>
      <protection locked="0"/>
    </xf>
    <xf numFmtId="0" fontId="1" fillId="0" borderId="0" xfId="3"/>
    <xf numFmtId="164" fontId="5" fillId="0" borderId="7" xfId="2" applyFont="1" applyBorder="1"/>
    <xf numFmtId="164" fontId="5" fillId="0" borderId="8" xfId="2" applyFont="1" applyBorder="1" applyAlignment="1" applyProtection="1">
      <alignment horizontal="center"/>
      <protection locked="0"/>
    </xf>
    <xf numFmtId="164" fontId="8" fillId="0" borderId="2" xfId="2" applyFont="1" applyBorder="1" applyAlignment="1" applyProtection="1">
      <alignment horizontal="center"/>
      <protection locked="0"/>
    </xf>
    <xf numFmtId="164" fontId="8" fillId="0" borderId="4" xfId="2" applyFont="1" applyBorder="1" applyAlignment="1" applyProtection="1">
      <alignment horizontal="center"/>
      <protection locked="0"/>
    </xf>
    <xf numFmtId="0" fontId="9" fillId="0" borderId="0" xfId="1" applyFont="1"/>
    <xf numFmtId="0" fontId="11" fillId="0" borderId="9" xfId="4" applyFont="1" applyBorder="1"/>
    <xf numFmtId="164" fontId="11" fillId="0" borderId="0" xfId="2" applyFont="1" applyAlignment="1" applyProtection="1">
      <alignment horizontal="center"/>
      <protection locked="0"/>
    </xf>
    <xf numFmtId="164" fontId="12" fillId="0" borderId="6" xfId="2" applyFont="1" applyBorder="1" applyAlignment="1" applyProtection="1">
      <alignment horizontal="center"/>
      <protection locked="0"/>
    </xf>
    <xf numFmtId="164" fontId="11" fillId="0" borderId="6" xfId="2" applyFont="1" applyBorder="1" applyAlignment="1" applyProtection="1">
      <alignment horizontal="center"/>
      <protection locked="0"/>
    </xf>
    <xf numFmtId="0" fontId="7" fillId="0" borderId="9" xfId="4" applyFont="1" applyBorder="1"/>
    <xf numFmtId="164" fontId="5" fillId="0" borderId="6" xfId="2" applyFont="1" applyBorder="1" applyAlignment="1" applyProtection="1">
      <alignment horizontal="center"/>
      <protection locked="0"/>
    </xf>
    <xf numFmtId="164" fontId="8" fillId="0" borderId="6" xfId="2" applyFont="1" applyBorder="1" applyAlignment="1" applyProtection="1">
      <alignment horizontal="center"/>
      <protection locked="0"/>
    </xf>
    <xf numFmtId="0" fontId="13" fillId="0" borderId="10" xfId="4" applyFont="1" applyBorder="1"/>
    <xf numFmtId="164" fontId="8" fillId="0" borderId="11" xfId="2" applyFont="1" applyBorder="1" applyAlignment="1" applyProtection="1">
      <alignment horizontal="center"/>
      <protection locked="0"/>
    </xf>
    <xf numFmtId="164" fontId="8" fillId="0" borderId="12" xfId="2" applyFont="1" applyBorder="1" applyAlignment="1">
      <alignment horizontal="center"/>
    </xf>
    <xf numFmtId="164" fontId="8" fillId="0" borderId="12" xfId="2" applyFont="1" applyBorder="1" applyAlignment="1" applyProtection="1">
      <alignment horizontal="center"/>
      <protection locked="0"/>
    </xf>
    <xf numFmtId="164" fontId="5" fillId="0" borderId="10" xfId="2" applyFont="1" applyBorder="1" applyAlignment="1" applyProtection="1">
      <alignment horizontal="center"/>
      <protection locked="0"/>
    </xf>
    <xf numFmtId="164" fontId="8" fillId="0" borderId="13" xfId="2" applyFont="1" applyBorder="1" applyAlignment="1" applyProtection="1">
      <alignment horizontal="center"/>
      <protection locked="0"/>
    </xf>
    <xf numFmtId="164" fontId="13" fillId="2" borderId="12" xfId="1" applyNumberFormat="1" applyFont="1" applyFill="1" applyBorder="1" applyAlignment="1">
      <alignment horizontal="center"/>
    </xf>
    <xf numFmtId="164" fontId="8" fillId="3" borderId="11" xfId="2" applyFont="1" applyFill="1" applyBorder="1" applyAlignment="1">
      <alignment horizontal="center"/>
    </xf>
    <xf numFmtId="164" fontId="8" fillId="3" borderId="12" xfId="2" applyFont="1" applyFill="1" applyBorder="1" applyAlignment="1">
      <alignment horizontal="center"/>
    </xf>
    <xf numFmtId="164" fontId="8" fillId="3" borderId="13" xfId="2" applyFont="1" applyFill="1" applyBorder="1" applyAlignment="1">
      <alignment horizontal="center"/>
    </xf>
    <xf numFmtId="164" fontId="8" fillId="0" borderId="0" xfId="2" applyFont="1" applyAlignment="1">
      <alignment horizontal="center"/>
    </xf>
    <xf numFmtId="164" fontId="5" fillId="0" borderId="3" xfId="2" applyFont="1" applyBorder="1" applyAlignment="1">
      <alignment horizontal="center"/>
    </xf>
    <xf numFmtId="164" fontId="5" fillId="0" borderId="2" xfId="2" applyFont="1" applyBorder="1" applyAlignment="1">
      <alignment horizontal="center"/>
    </xf>
    <xf numFmtId="164" fontId="8" fillId="4" borderId="3" xfId="2" applyFont="1" applyFill="1" applyBorder="1" applyAlignment="1">
      <alignment horizontal="center"/>
    </xf>
    <xf numFmtId="164" fontId="8" fillId="4" borderId="2" xfId="2" applyFont="1" applyFill="1" applyBorder="1" applyAlignment="1">
      <alignment horizontal="center"/>
    </xf>
    <xf numFmtId="164" fontId="8" fillId="4" borderId="4" xfId="2" applyFont="1" applyFill="1" applyBorder="1" applyAlignment="1">
      <alignment horizontal="center"/>
    </xf>
    <xf numFmtId="164" fontId="5" fillId="0" borderId="14" xfId="2" applyFont="1" applyBorder="1" applyAlignment="1">
      <alignment horizontal="center"/>
    </xf>
    <xf numFmtId="164" fontId="5" fillId="0" borderId="15" xfId="2" applyFont="1" applyBorder="1" applyAlignment="1">
      <alignment horizontal="center"/>
    </xf>
    <xf numFmtId="164" fontId="5" fillId="0" borderId="16" xfId="2" applyFont="1" applyBorder="1" applyAlignment="1">
      <alignment horizontal="center"/>
    </xf>
    <xf numFmtId="164" fontId="8" fillId="4" borderId="14" xfId="2" applyFont="1" applyFill="1" applyBorder="1" applyAlignment="1">
      <alignment horizontal="center"/>
    </xf>
    <xf numFmtId="14" fontId="14" fillId="4" borderId="15" xfId="2" applyNumberFormat="1" applyFont="1" applyFill="1" applyBorder="1" applyAlignment="1">
      <alignment horizontal="center"/>
    </xf>
    <xf numFmtId="164" fontId="8" fillId="4" borderId="16" xfId="2" applyFont="1" applyFill="1" applyBorder="1" applyAlignment="1">
      <alignment horizontal="center"/>
    </xf>
    <xf numFmtId="164" fontId="7" fillId="0" borderId="0" xfId="2" applyFont="1" applyAlignment="1">
      <alignment horizontal="center"/>
    </xf>
    <xf numFmtId="0" fontId="7" fillId="0" borderId="0" xfId="2" applyNumberFormat="1" applyFont="1" applyAlignment="1">
      <alignment horizontal="center"/>
    </xf>
    <xf numFmtId="0" fontId="7" fillId="0" borderId="5" xfId="4" applyFont="1" applyBorder="1"/>
    <xf numFmtId="0" fontId="7" fillId="0" borderId="17" xfId="4" applyFont="1" applyBorder="1"/>
    <xf numFmtId="0" fontId="13" fillId="0" borderId="17" xfId="4" applyFont="1" applyBorder="1"/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 applyAlignment="1">
      <alignment horizontal="left" indent="2"/>
    </xf>
    <xf numFmtId="0" fontId="18" fillId="0" borderId="0" xfId="1" applyFont="1" applyAlignment="1" applyProtection="1">
      <alignment horizontal="center"/>
      <protection locked="0"/>
    </xf>
    <xf numFmtId="0" fontId="3" fillId="0" borderId="0" xfId="1" applyBorder="1" applyAlignment="1">
      <alignment horizontal="center"/>
    </xf>
    <xf numFmtId="0" fontId="3" fillId="0" borderId="0" xfId="1" applyFill="1" applyBorder="1"/>
    <xf numFmtId="0" fontId="3" fillId="0" borderId="0" xfId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0" fillId="0" borderId="0" xfId="0" pivotButton="1"/>
    <xf numFmtId="164" fontId="8" fillId="0" borderId="6" xfId="2" applyFont="1" applyBorder="1" applyAlignment="1" applyProtection="1">
      <alignment horizontal="center"/>
    </xf>
    <xf numFmtId="0" fontId="3" fillId="0" borderId="3" xfId="1" applyBorder="1"/>
    <xf numFmtId="0" fontId="15" fillId="0" borderId="2" xfId="1" applyFont="1" applyBorder="1" applyAlignment="1" applyProtection="1">
      <alignment horizontal="center"/>
      <protection locked="0"/>
    </xf>
    <xf numFmtId="0" fontId="15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6" xfId="1" applyBorder="1" applyAlignment="1">
      <alignment horizontal="center"/>
    </xf>
    <xf numFmtId="0" fontId="17" fillId="0" borderId="5" xfId="1" applyFont="1" applyBorder="1"/>
    <xf numFmtId="164" fontId="18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Border="1" applyAlignment="1">
      <alignment horizontal="center"/>
    </xf>
    <xf numFmtId="164" fontId="3" fillId="0" borderId="6" xfId="1" applyNumberFormat="1" applyBorder="1" applyAlignment="1">
      <alignment horizontal="center"/>
    </xf>
    <xf numFmtId="0" fontId="3" fillId="0" borderId="14" xfId="1" applyBorder="1"/>
    <xf numFmtId="0" fontId="15" fillId="0" borderId="15" xfId="1" applyFont="1" applyBorder="1" applyAlignment="1" applyProtection="1">
      <alignment horizontal="center"/>
      <protection locked="0"/>
    </xf>
    <xf numFmtId="0" fontId="16" fillId="0" borderId="15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3" fillId="0" borderId="15" xfId="1" applyBorder="1" applyAlignment="1">
      <alignment horizontal="center"/>
    </xf>
    <xf numFmtId="0" fontId="3" fillId="0" borderId="15" xfId="1" applyFill="1" applyBorder="1" applyAlignment="1">
      <alignment horizontal="center"/>
    </xf>
    <xf numFmtId="0" fontId="3" fillId="0" borderId="16" xfId="1" applyBorder="1" applyAlignment="1">
      <alignment horizontal="center"/>
    </xf>
    <xf numFmtId="164" fontId="5" fillId="0" borderId="3" xfId="2" applyFont="1" applyBorder="1" applyAlignment="1">
      <alignment horizontal="left"/>
    </xf>
    <xf numFmtId="0" fontId="20" fillId="0" borderId="0" xfId="0" applyFont="1" applyAlignment="1">
      <alignment vertical="center"/>
    </xf>
    <xf numFmtId="17" fontId="0" fillId="2" borderId="0" xfId="0" applyNumberFormat="1" applyFill="1"/>
    <xf numFmtId="164" fontId="13" fillId="2" borderId="11" xfId="1" applyNumberFormat="1" applyFont="1" applyFill="1" applyBorder="1" applyAlignment="1">
      <alignment horizontal="center"/>
    </xf>
    <xf numFmtId="164" fontId="13" fillId="2" borderId="13" xfId="1" applyNumberFormat="1" applyFont="1" applyFill="1" applyBorder="1" applyAlignment="1">
      <alignment horizontal="center"/>
    </xf>
    <xf numFmtId="0" fontId="3" fillId="0" borderId="12" xfId="1" applyBorder="1" applyAlignment="1">
      <alignment horizontal="center"/>
    </xf>
    <xf numFmtId="164" fontId="3" fillId="0" borderId="0" xfId="1" applyNumberFormat="1"/>
    <xf numFmtId="164" fontId="5" fillId="0" borderId="0" xfId="2" applyFont="1" applyBorder="1" applyAlignment="1" applyProtection="1">
      <alignment horizontal="center"/>
      <protection locked="0"/>
    </xf>
    <xf numFmtId="164" fontId="8" fillId="0" borderId="16" xfId="2" applyFont="1" applyBorder="1" applyAlignment="1" applyProtection="1">
      <alignment horizontal="center"/>
      <protection locked="0"/>
    </xf>
    <xf numFmtId="164" fontId="5" fillId="0" borderId="11" xfId="2" applyFont="1" applyBorder="1" applyAlignment="1" applyProtection="1">
      <alignment horizontal="center"/>
      <protection locked="0"/>
    </xf>
    <xf numFmtId="164" fontId="8" fillId="4" borderId="5" xfId="2" applyFont="1" applyFill="1" applyBorder="1" applyAlignment="1">
      <alignment horizontal="center"/>
    </xf>
    <xf numFmtId="14" fontId="14" fillId="4" borderId="0" xfId="2" applyNumberFormat="1" applyFont="1" applyFill="1" applyBorder="1" applyAlignment="1">
      <alignment horizontal="center"/>
    </xf>
    <xf numFmtId="164" fontId="8" fillId="4" borderId="6" xfId="2" applyFont="1" applyFill="1" applyBorder="1" applyAlignment="1">
      <alignment horizontal="center"/>
    </xf>
    <xf numFmtId="164" fontId="5" fillId="0" borderId="13" xfId="2" applyFon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indent="1"/>
    </xf>
    <xf numFmtId="166" fontId="0" fillId="0" borderId="0" xfId="0" pivotButton="1" applyNumberFormat="1"/>
    <xf numFmtId="164" fontId="8" fillId="0" borderId="13" xfId="2" applyFont="1" applyBorder="1" applyAlignment="1" applyProtection="1">
      <alignment horizontal="center"/>
    </xf>
    <xf numFmtId="164" fontId="8" fillId="0" borderId="0" xfId="2" applyFont="1" applyBorder="1" applyAlignment="1" applyProtection="1">
      <alignment horizontal="center"/>
    </xf>
    <xf numFmtId="164" fontId="8" fillId="0" borderId="12" xfId="2" applyFont="1" applyBorder="1" applyAlignment="1">
      <alignment horizontal="center"/>
    </xf>
    <xf numFmtId="164" fontId="8" fillId="0" borderId="12" xfId="2" applyFont="1" applyBorder="1" applyAlignment="1" applyProtection="1">
      <alignment horizontal="center"/>
    </xf>
    <xf numFmtId="164" fontId="8" fillId="0" borderId="15" xfId="2" applyFont="1" applyBorder="1" applyAlignment="1" applyProtection="1">
      <alignment horizontal="center"/>
    </xf>
    <xf numFmtId="0" fontId="13" fillId="0" borderId="11" xfId="4" applyFont="1" applyBorder="1"/>
    <xf numFmtId="164" fontId="8" fillId="0" borderId="2" xfId="2" applyFont="1" applyBorder="1" applyAlignment="1" applyProtection="1">
      <alignment horizontal="center"/>
    </xf>
    <xf numFmtId="164" fontId="12" fillId="0" borderId="5" xfId="2" applyFont="1" applyBorder="1" applyAlignment="1" applyProtection="1">
      <alignment horizontal="center"/>
      <protection locked="0"/>
    </xf>
    <xf numFmtId="164" fontId="5" fillId="0" borderId="5" xfId="2" applyFont="1" applyBorder="1" applyAlignment="1" applyProtection="1">
      <alignment horizontal="center"/>
      <protection locked="0"/>
    </xf>
    <xf numFmtId="164" fontId="5" fillId="0" borderId="14" xfId="2" applyFont="1" applyBorder="1" applyAlignment="1" applyProtection="1">
      <alignment horizontal="center"/>
      <protection locked="0"/>
    </xf>
    <xf numFmtId="164" fontId="5" fillId="0" borderId="0" xfId="2" applyFont="1" applyBorder="1" applyAlignment="1">
      <alignment horizontal="center"/>
    </xf>
    <xf numFmtId="164" fontId="5" fillId="0" borderId="5" xfId="2" applyFont="1" applyBorder="1" applyAlignment="1">
      <alignment horizontal="center"/>
    </xf>
    <xf numFmtId="164" fontId="6" fillId="3" borderId="3" xfId="2" applyFont="1" applyFill="1" applyBorder="1" applyAlignment="1" applyProtection="1">
      <alignment horizontal="center"/>
      <protection locked="0"/>
    </xf>
    <xf numFmtId="164" fontId="6" fillId="3" borderId="2" xfId="2" applyFont="1" applyFill="1" applyBorder="1" applyAlignment="1" applyProtection="1">
      <alignment horizontal="center"/>
      <protection locked="0"/>
    </xf>
    <xf numFmtId="164" fontId="6" fillId="3" borderId="4" xfId="2" applyFont="1" applyFill="1" applyBorder="1" applyAlignment="1" applyProtection="1">
      <alignment horizontal="center"/>
      <protection locked="0"/>
    </xf>
    <xf numFmtId="0" fontId="0" fillId="0" borderId="0" xfId="0" applyBorder="1"/>
    <xf numFmtId="164" fontId="0" fillId="0" borderId="0" xfId="0" applyNumberFormat="1" applyFill="1"/>
    <xf numFmtId="164" fontId="0" fillId="0" borderId="0" xfId="0" applyNumberFormat="1"/>
  </cellXfs>
  <cellStyles count="5">
    <cellStyle name="Normal" xfId="0" builtinId="0"/>
    <cellStyle name="Normal 2" xfId="3" xr:uid="{048811D5-0AC2-4345-ABB6-28A2110EEA81}"/>
    <cellStyle name="Normal 3" xfId="1" xr:uid="{ACDF54A7-81C9-499C-80B5-8AE2B9C0AD25}"/>
    <cellStyle name="Normal_Jan" xfId="4" xr:uid="{63D26EB6-A9D1-4C87-A8AE-0409F7064AA7}"/>
    <cellStyle name="Normal_Sheet1" xfId="2" xr:uid="{E9B4EDAE-7F3E-4E4D-93F9-2F27653BE91B}"/>
  </cellStyles>
  <dxfs count="3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e%20Share\Harbour%20Dues%20Templates\2017\Actual\09%20-%20September\Harbour%20Dues%20Journal%20-%20September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arbour export"/>
      <sheetName val="Conversion table"/>
      <sheetName val="Jnl Upload Source sheet"/>
    </sheetNames>
    <sheetDataSet>
      <sheetData sheetId="0">
        <row r="3">
          <cell r="E3">
            <v>5200</v>
          </cell>
        </row>
        <row r="9">
          <cell r="E9" t="str">
            <v>STSB - Harbour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sites/HarbourFinanceTeam-HarbourFinanceManagers/Shared%20Documents/Harbour%20Finance%20Managers/03)%20Monthly%20Reports/06)%20Statistics%20-%20e.g%20Pax%20movments/2019/12%20Monthly%20Finance%20Reporting%20December%202019.xlsx?CA2E2677" TargetMode="External"/><Relationship Id="rId2" Type="http://schemas.openxmlformats.org/officeDocument/2006/relationships/externalLinkPath" Target="file:///\\CA2E2677\12%20Monthly%20Finance%20Reporting%20December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12)%20%20Monthly%20Finance%20Stat's%20Report%20-%20eg%20Pax%20movments%20December%20%202022.xlsx?E02D86D9" TargetMode="External"/><Relationship Id="rId2" Type="http://schemas.openxmlformats.org/officeDocument/2006/relationships/externalLinkPath" Target="file:///\\E02D86D9\12)%20%20Monthly%20Finance%20Stat's%20Report%20-%20eg%20Pax%20movments%20December%20%2020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Wayne" refreshedDate="43844.497824189813" createdVersion="4" refreshedVersion="4" minRefreshableVersion="3" recordCount="290" xr:uid="{C52C809F-1702-468B-B6AC-50898FC3F50E}">
  <cacheSource type="worksheet">
    <worksheetSource ref="A4:P395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berthing date " numFmtId="0">
      <sharedItems containsNonDate="0" containsDate="1" containsString="0" containsBlank="1" minDate="2019-12-01T08:00:00" maxDate="2019-12-30T20:08:00"/>
    </cacheField>
    <cacheField name="Berthing - Actual unberthing date " numFmtId="0">
      <sharedItems containsNonDate="0" containsDate="1" containsString="0" containsBlank="1" minDate="2019-12-01T19:15:00" maxDate="2019-12-31T22:00:00"/>
    </cacheField>
    <cacheField name="Type of operation " numFmtId="0">
      <sharedItems containsBlank="1" count="4">
        <s v="Loading"/>
        <s v="Unloading"/>
        <s v="Transfer"/>
        <m/>
      </sharedItems>
    </cacheField>
    <cacheField name="Type of cargo " numFmtId="0">
      <sharedItems containsBlank="1" count="4">
        <s v="Child Passenger"/>
        <s v="Adult Passenger"/>
        <s v="Infant Passenger"/>
        <m/>
      </sharedItems>
    </cacheField>
    <cacheField name="Quantity " numFmtId="0">
      <sharedItems containsString="0" containsBlank="1" containsNumber="1" containsInteger="1" minValue="1" maxValue="692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unt="37">
        <s v="HRM"/>
        <s v="SML"/>
        <s v="POO"/>
        <s v="JER"/>
        <s v="SRK"/>
        <s v="PME"/>
        <s v="STH"/>
        <m/>
        <s v="BOD" u="1"/>
        <s v="GCI" u="1"/>
        <s v="TSO" u="1"/>
        <s v="WAT" u="1"/>
        <s v="BRV" u="1"/>
        <s v="GNW" u="1"/>
        <s v="LEI" u="1"/>
        <s v="BXX" u="1"/>
        <s v="ORK" u="1"/>
        <s v="COB" u="1"/>
        <s v="ACI" u="1"/>
        <s v="HAM" u="1"/>
        <s v="HLY" u="1"/>
        <s v="PRH" u="1"/>
        <s v="CER" u="1"/>
        <s v="LIV" u="1"/>
        <s v="FAL" u="1"/>
        <s v="SOU" u="1"/>
        <s v="TSC" u="1"/>
        <s v="DTM" u="1"/>
        <s v="COR" u="1"/>
        <s v="HON" u="1"/>
        <s v="SDR" u="1"/>
        <s v="FER" u="1"/>
        <s v="DVR" u="1"/>
        <s v="LVE" u="1"/>
        <s v="DIL" u="1"/>
        <s v="AMS" u="1"/>
        <s v="ZEE" u="1"/>
      </sharedItems>
    </cacheField>
    <cacheField name="VesselType" numFmtId="0">
      <sharedItems containsBlank="1" count="3">
        <s v="Commercial"/>
        <m/>
        <s v="Cruise" u="1"/>
      </sharedItems>
    </cacheField>
    <cacheField name="£" numFmtId="0">
      <sharedItems containsString="0" containsBlank="1" containsNumber="1" minValue="0" maxValue="3.45"/>
    </cacheField>
    <cacheField name="£ X Qty" numFmtId="0">
      <sharedItems containsString="0" containsBlank="1" containsNumber="1" minValue="0" maxValue="821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942.390246180556" createdVersion="7" refreshedVersion="7" minRefreshableVersion="3" recordCount="412" xr:uid="{66D208A1-DECC-4DDC-86C5-919DC0BE8A2D}">
  <cacheSource type="worksheet">
    <worksheetSource ref="A4:P416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22">
      <sharedItems containsNonDate="0" containsDate="1" containsString="0" containsBlank="1" minDate="2022-12-01T06:18:00" maxDate="2022-12-30T23:18:00"/>
    </cacheField>
    <cacheField name="Berthing - Actual departure time " numFmtId="22">
      <sharedItems containsNonDate="0" containsDate="1" containsString="0" containsBlank="1" minDate="2022-12-01T07:27:00" maxDate="2022-12-31T22:00:00"/>
    </cacheField>
    <cacheField name="Type of operation " numFmtId="0">
      <sharedItems containsBlank="1" count="4">
        <s v="Unloading"/>
        <s v="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419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unt="24">
        <s v="PME"/>
        <s v="JER"/>
        <s v="SML"/>
        <s v="POO"/>
        <s v="SRK"/>
        <s v="HRM"/>
        <m/>
        <s v="GCI" u="1"/>
        <s v="SVZ" u="1"/>
        <s v="ACI" u="1"/>
        <s v="WRF" u="1"/>
        <s v="PRH" u="1"/>
        <s v="CER" u="1"/>
        <s v="LIV" u="1"/>
        <s v="FAL" u="1"/>
        <s v="RTM" u="1"/>
        <s v="LUN" u="1"/>
        <s v="SOU" u="1"/>
        <s v="HON" u="1"/>
        <s v="DVR" u="1"/>
        <s v="COU" u="1"/>
        <s v="STH" u="1"/>
        <s v="DIL" u="1"/>
        <s v="ZEE" u="1"/>
      </sharedItems>
    </cacheField>
    <cacheField name="VesselType" numFmtId="0">
      <sharedItems containsBlank="1" count="3">
        <s v="Commercial"/>
        <m/>
        <s v="Cruise" u="1"/>
      </sharedItems>
    </cacheField>
    <cacheField name="£" numFmtId="0">
      <sharedItems containsString="0" containsBlank="1" containsNumber="1" minValue="0" maxValue="3.69"/>
    </cacheField>
    <cacheField name="£ X Qty" numFmtId="43">
      <sharedItems containsString="0" containsBlank="1" containsNumber="1" minValue="0" maxValue="996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">
  <r>
    <s v="GUERNSEY"/>
    <s v="GCI"/>
    <s v="HERM ISLAND"/>
    <s v="HRM"/>
    <s v="P201903211"/>
    <d v="2019-12-29T08:00:00"/>
    <d v="2019-12-31T22:00:00"/>
    <x v="0"/>
    <x v="0"/>
    <n v="74"/>
    <s v="P"/>
    <s v="Trident V"/>
    <x v="0"/>
    <x v="0"/>
    <n v="0.46"/>
    <n v="34.04"/>
  </r>
  <r>
    <s v="GUERNSEY"/>
    <s v="GCI"/>
    <s v="HERM ISLAND"/>
    <s v="HRM"/>
    <s v="P201903211"/>
    <d v="2019-12-29T08:00:00"/>
    <d v="2019-12-31T22:00:00"/>
    <x v="0"/>
    <x v="1"/>
    <n v="239"/>
    <s v="P"/>
    <s v="Trident V"/>
    <x v="0"/>
    <x v="0"/>
    <n v="0.89"/>
    <n v="212.71"/>
  </r>
  <r>
    <s v="GUERNSEY"/>
    <s v="GCI"/>
    <s v="HERM ISLAND"/>
    <s v="HRM"/>
    <s v="P201903210"/>
    <d v="2019-12-22T08:00:00"/>
    <d v="2019-12-28T22:00:00"/>
    <x v="0"/>
    <x v="0"/>
    <n v="23"/>
    <s v="P"/>
    <s v="Trident V"/>
    <x v="0"/>
    <x v="0"/>
    <n v="0.46"/>
    <n v="10.58"/>
  </r>
  <r>
    <s v="GUERNSEY"/>
    <s v="GCI"/>
    <s v="HERM ISLAND"/>
    <s v="HRM"/>
    <s v="P201903210"/>
    <d v="2019-12-22T08:00:00"/>
    <d v="2019-12-28T22:00:00"/>
    <x v="0"/>
    <x v="1"/>
    <n v="192"/>
    <s v="P"/>
    <s v="Trident V"/>
    <x v="0"/>
    <x v="0"/>
    <n v="0.89"/>
    <n v="170.88"/>
  </r>
  <r>
    <s v="PORTSMOUTH"/>
    <s v="GCI"/>
    <s v="ST MALO"/>
    <s v="SML"/>
    <s v="P201903203"/>
    <d v="2019-12-15T11:05:00"/>
    <d v="2019-12-15T13:50:00"/>
    <x v="0"/>
    <x v="1"/>
    <n v="2"/>
    <s v="P"/>
    <s v="Arrow"/>
    <x v="1"/>
    <x v="0"/>
    <n v="3.45"/>
    <n v="6.9"/>
  </r>
  <r>
    <s v="GUERNSEY"/>
    <s v="GCI"/>
    <s v="HERM ISLAND"/>
    <s v="HRM"/>
    <s v="P201903202"/>
    <d v="2019-12-15T08:00:00"/>
    <d v="2019-12-21T22:00:00"/>
    <x v="0"/>
    <x v="0"/>
    <n v="18"/>
    <s v="P"/>
    <s v="Trident V"/>
    <x v="0"/>
    <x v="0"/>
    <n v="0.46"/>
    <n v="8.2800000000000011"/>
  </r>
  <r>
    <s v="GUERNSEY"/>
    <s v="GCI"/>
    <s v="HERM ISLAND"/>
    <s v="HRM"/>
    <s v="P201903202"/>
    <d v="2019-12-15T08:00:00"/>
    <d v="2019-12-21T22:00:00"/>
    <x v="0"/>
    <x v="1"/>
    <n v="48"/>
    <s v="P"/>
    <s v="Trident V"/>
    <x v="0"/>
    <x v="0"/>
    <n v="0.89"/>
    <n v="42.72"/>
  </r>
  <r>
    <s v="JERSEY"/>
    <s v="GCI"/>
    <s v="POOLE"/>
    <s v="POO"/>
    <s v="P201903200"/>
    <d v="2019-12-07T15:35:00"/>
    <d v="2019-12-07T16:22:00"/>
    <x v="0"/>
    <x v="0"/>
    <n v="1"/>
    <s v="P"/>
    <s v="Condor Liberation"/>
    <x v="2"/>
    <x v="0"/>
    <n v="1.7"/>
    <n v="1.7"/>
  </r>
  <r>
    <s v="JERSEY"/>
    <s v="SML"/>
    <s v="POOLE"/>
    <s v="GCI"/>
    <s v="P201903200"/>
    <d v="2019-12-07T15:35:00"/>
    <d v="2019-12-07T16:22:00"/>
    <x v="1"/>
    <x v="1"/>
    <n v="9"/>
    <s v="P"/>
    <s v="Condor Liberation"/>
    <x v="1"/>
    <x v="0"/>
    <n v="3.45"/>
    <n v="31.05"/>
  </r>
  <r>
    <s v="JERSEY"/>
    <s v="JER"/>
    <s v="POOLE"/>
    <s v="GCI"/>
    <s v="P201903200"/>
    <d v="2019-12-07T15:35:00"/>
    <d v="2019-12-07T16:22:00"/>
    <x v="1"/>
    <x v="1"/>
    <n v="24"/>
    <s v="P"/>
    <s v="Condor Liberation"/>
    <x v="3"/>
    <x v="0"/>
    <n v="0.89"/>
    <n v="21.36"/>
  </r>
  <r>
    <s v="JERSEY"/>
    <s v="GCI"/>
    <s v="POOLE"/>
    <s v="POO"/>
    <s v="P201903200"/>
    <d v="2019-12-07T15:35:00"/>
    <d v="2019-12-07T16:22:00"/>
    <x v="0"/>
    <x v="1"/>
    <n v="119"/>
    <s v="P"/>
    <s v="Condor Liberation"/>
    <x v="2"/>
    <x v="0"/>
    <n v="3.45"/>
    <n v="410.55"/>
  </r>
  <r>
    <s v="POOLE"/>
    <s v="GCI"/>
    <s v="JERSEY"/>
    <s v="JER"/>
    <s v="P201903199"/>
    <d v="2019-12-07T11:05:00"/>
    <d v="2019-12-07T12:14:00"/>
    <x v="0"/>
    <x v="0"/>
    <n v="7"/>
    <s v="P"/>
    <s v="Condor Liberation"/>
    <x v="3"/>
    <x v="0"/>
    <n v="0.46"/>
    <n v="3.22"/>
  </r>
  <r>
    <s v="POOLE"/>
    <s v="POO"/>
    <s v="JERSEY"/>
    <s v="GCI"/>
    <s v="P201903199"/>
    <d v="2019-12-07T11:05:00"/>
    <d v="2019-12-07T12:14:00"/>
    <x v="1"/>
    <x v="1"/>
    <n v="77"/>
    <s v="P"/>
    <s v="Condor Liberation"/>
    <x v="2"/>
    <x v="0"/>
    <n v="3.45"/>
    <n v="265.65000000000003"/>
  </r>
  <r>
    <s v="POOLE"/>
    <s v="GCI"/>
    <s v="JERSEY"/>
    <s v="SML"/>
    <s v="P201903199"/>
    <d v="2019-12-07T11:05:00"/>
    <d v="2019-12-07T12:14:00"/>
    <x v="0"/>
    <x v="1"/>
    <n v="4"/>
    <s v="P"/>
    <s v="Condor Liberation"/>
    <x v="1"/>
    <x v="0"/>
    <n v="3.45"/>
    <n v="13.8"/>
  </r>
  <r>
    <s v="POOLE"/>
    <s v="GCI"/>
    <s v="JERSEY"/>
    <s v="JER"/>
    <s v="P201903199"/>
    <d v="2019-12-07T11:05:00"/>
    <d v="2019-12-07T12:14:00"/>
    <x v="0"/>
    <x v="1"/>
    <n v="9"/>
    <s v="P"/>
    <s v="Condor Liberation"/>
    <x v="3"/>
    <x v="0"/>
    <n v="0.89"/>
    <n v="8.01"/>
  </r>
  <r>
    <s v="GUERNSEY"/>
    <s v="GCI"/>
    <s v="HERM ISLAND"/>
    <s v="HRM"/>
    <s v="P201903183"/>
    <d v="2019-12-01T08:00:00"/>
    <d v="2019-12-07T22:00:00"/>
    <x v="0"/>
    <x v="0"/>
    <n v="209"/>
    <s v="P"/>
    <s v="Trident V"/>
    <x v="0"/>
    <x v="0"/>
    <n v="0.46"/>
    <n v="96.14"/>
  </r>
  <r>
    <s v="GUERNSEY"/>
    <s v="GCI"/>
    <s v="HERM ISLAND"/>
    <s v="HRM"/>
    <s v="P201903183"/>
    <d v="2019-12-01T08:00:00"/>
    <d v="2019-12-07T22:00:00"/>
    <x v="0"/>
    <x v="1"/>
    <n v="692"/>
    <s v="P"/>
    <s v="Trident V"/>
    <x v="0"/>
    <x v="0"/>
    <n v="0.89"/>
    <n v="615.88"/>
  </r>
  <r>
    <s v="SARK"/>
    <s v="GCI"/>
    <s v="SARK"/>
    <s v="SRK"/>
    <s v="P201903166"/>
    <d v="2019-12-29T08:00:00"/>
    <d v="2019-12-31T22:00:00"/>
    <x v="0"/>
    <x v="0"/>
    <n v="17"/>
    <s v="P"/>
    <s v="Sark Venture"/>
    <x v="4"/>
    <x v="0"/>
    <n v="0.46"/>
    <n v="7.82"/>
  </r>
  <r>
    <s v="SARK"/>
    <s v="GCI"/>
    <s v="SARK"/>
    <s v="SRK"/>
    <s v="P201903166"/>
    <d v="2019-12-29T08:00:00"/>
    <d v="2019-12-31T22:00:00"/>
    <x v="0"/>
    <x v="1"/>
    <n v="149"/>
    <s v="P"/>
    <s v="Sark Venture"/>
    <x v="4"/>
    <x v="0"/>
    <n v="0.89"/>
    <n v="132.61000000000001"/>
  </r>
  <r>
    <s v="SARK"/>
    <s v="GCI"/>
    <s v="SARK"/>
    <s v="SRK"/>
    <s v="P201903165"/>
    <d v="2019-12-22T08:00:00"/>
    <d v="2019-12-28T22:00:00"/>
    <x v="0"/>
    <x v="0"/>
    <n v="14"/>
    <s v="P"/>
    <s v="Sark Venture"/>
    <x v="4"/>
    <x v="0"/>
    <n v="0.46"/>
    <n v="6.44"/>
  </r>
  <r>
    <s v="SARK"/>
    <s v="GCI"/>
    <s v="SARK"/>
    <s v="SRK"/>
    <s v="P201903165"/>
    <d v="2019-12-22T08:00:00"/>
    <d v="2019-12-28T22:00:00"/>
    <x v="0"/>
    <x v="1"/>
    <n v="163"/>
    <s v="P"/>
    <s v="Sark Venture"/>
    <x v="4"/>
    <x v="0"/>
    <n v="0.89"/>
    <n v="145.07"/>
  </r>
  <r>
    <s v="SARK"/>
    <s v="GCI"/>
    <s v="SARK"/>
    <s v="SRK"/>
    <s v="P201903164"/>
    <d v="2019-12-15T08:00:00"/>
    <d v="2019-12-21T22:00:00"/>
    <x v="0"/>
    <x v="0"/>
    <n v="10"/>
    <s v="P"/>
    <s v="Sark Venture"/>
    <x v="4"/>
    <x v="0"/>
    <n v="0.46"/>
    <n v="4.6000000000000005"/>
  </r>
  <r>
    <s v="SARK"/>
    <s v="GCI"/>
    <s v="SARK"/>
    <s v="SRK"/>
    <s v="P201903164"/>
    <d v="2019-12-15T08:00:00"/>
    <d v="2019-12-21T22:00:00"/>
    <x v="0"/>
    <x v="1"/>
    <n v="207"/>
    <s v="P"/>
    <s v="Sark Venture"/>
    <x v="4"/>
    <x v="0"/>
    <n v="0.89"/>
    <n v="184.23"/>
  </r>
  <r>
    <s v="SARK"/>
    <s v="GCI"/>
    <s v="SARK"/>
    <s v="SRK"/>
    <s v="P201903163"/>
    <d v="2019-12-08T08:00:00"/>
    <d v="2019-12-14T22:00:00"/>
    <x v="0"/>
    <x v="0"/>
    <n v="4"/>
    <s v="P"/>
    <s v="Sark Venture"/>
    <x v="4"/>
    <x v="0"/>
    <n v="0.46"/>
    <n v="1.84"/>
  </r>
  <r>
    <s v="SARK"/>
    <s v="GCI"/>
    <s v="SARK"/>
    <s v="SRK"/>
    <s v="P201903163"/>
    <d v="2019-12-08T08:00:00"/>
    <d v="2019-12-14T22:00:00"/>
    <x v="0"/>
    <x v="1"/>
    <n v="55"/>
    <s v="P"/>
    <s v="Sark Venture"/>
    <x v="4"/>
    <x v="0"/>
    <n v="0.89"/>
    <n v="48.95"/>
  </r>
  <r>
    <s v="SARK"/>
    <s v="GCI"/>
    <s v="SARK"/>
    <s v="SRK"/>
    <s v="P201903162"/>
    <d v="2019-12-01T08:00:00"/>
    <d v="2019-12-07T22:00:00"/>
    <x v="0"/>
    <x v="0"/>
    <n v="13"/>
    <s v="P"/>
    <s v="Sark Venture"/>
    <x v="4"/>
    <x v="0"/>
    <n v="0.46"/>
    <n v="5.98"/>
  </r>
  <r>
    <s v="SARK"/>
    <s v="GCI"/>
    <s v="SARK"/>
    <s v="SRK"/>
    <s v="P201903162"/>
    <d v="2019-12-01T08:00:00"/>
    <d v="2019-12-07T22:00:00"/>
    <x v="0"/>
    <x v="1"/>
    <n v="191"/>
    <s v="P"/>
    <s v="Sark Venture"/>
    <x v="4"/>
    <x v="0"/>
    <n v="0.89"/>
    <n v="169.99"/>
  </r>
  <r>
    <s v="JERSEY"/>
    <s v="GCI"/>
    <s v="POOLE"/>
    <s v="POO"/>
    <s v="P201902159"/>
    <d v="2019-12-30T20:08:00"/>
    <d v="2019-12-30T20:39:00"/>
    <x v="0"/>
    <x v="2"/>
    <n v="4"/>
    <s v="P"/>
    <s v="Condor Liberation"/>
    <x v="2"/>
    <x v="0"/>
    <n v="0"/>
    <n v="0"/>
  </r>
  <r>
    <s v="JERSEY"/>
    <s v="SML"/>
    <s v="POOLE"/>
    <s v="GCI"/>
    <s v="P201902159"/>
    <d v="2019-12-30T20:08:00"/>
    <d v="2019-12-30T20:39:00"/>
    <x v="1"/>
    <x v="1"/>
    <n v="9"/>
    <s v="P"/>
    <s v="Condor Liberation"/>
    <x v="1"/>
    <x v="0"/>
    <n v="3.45"/>
    <n v="31.05"/>
  </r>
  <r>
    <s v="JERSEY"/>
    <s v="SML"/>
    <s v="POOLE"/>
    <s v="GCI"/>
    <s v="P201902159"/>
    <d v="2019-12-30T20:08:00"/>
    <d v="2019-12-30T20:39:00"/>
    <x v="1"/>
    <x v="0"/>
    <n v="1"/>
    <s v="P"/>
    <s v="Condor Liberation"/>
    <x v="1"/>
    <x v="0"/>
    <n v="1.7"/>
    <n v="1.7"/>
  </r>
  <r>
    <s v="JERSEY"/>
    <s v="JER"/>
    <s v="POOLE"/>
    <s v="GCI"/>
    <s v="P201902159"/>
    <d v="2019-12-30T20:08:00"/>
    <d v="2019-12-30T20:39:00"/>
    <x v="1"/>
    <x v="1"/>
    <n v="16"/>
    <s v="P"/>
    <s v="Condor Liberation"/>
    <x v="3"/>
    <x v="0"/>
    <n v="0.89"/>
    <n v="14.24"/>
  </r>
  <r>
    <s v="JERSEY"/>
    <s v="JER"/>
    <s v="POOLE"/>
    <s v="GCI"/>
    <s v="P201902159"/>
    <d v="2019-12-30T20:08:00"/>
    <d v="2019-12-30T20:39:00"/>
    <x v="1"/>
    <x v="0"/>
    <n v="1"/>
    <s v="P"/>
    <s v="Condor Liberation"/>
    <x v="3"/>
    <x v="0"/>
    <n v="0.46"/>
    <n v="0.46"/>
  </r>
  <r>
    <s v="JERSEY"/>
    <s v="GCI"/>
    <s v="POOLE"/>
    <s v="POO"/>
    <s v="P201902159"/>
    <d v="2019-12-30T20:08:00"/>
    <d v="2019-12-30T20:39:00"/>
    <x v="0"/>
    <x v="1"/>
    <n v="59"/>
    <s v="P"/>
    <s v="Condor Liberation"/>
    <x v="2"/>
    <x v="0"/>
    <n v="3.45"/>
    <n v="203.55"/>
  </r>
  <r>
    <s v="JERSEY"/>
    <s v="GCI"/>
    <s v="POOLE"/>
    <s v="POO"/>
    <s v="P201902159"/>
    <d v="2019-12-30T20:08:00"/>
    <d v="2019-12-30T20:39:00"/>
    <x v="0"/>
    <x v="0"/>
    <n v="4"/>
    <s v="P"/>
    <s v="Condor Liberation"/>
    <x v="2"/>
    <x v="0"/>
    <n v="1.7"/>
    <n v="6.8"/>
  </r>
  <r>
    <s v="JERSEY"/>
    <s v="GCI"/>
    <s v="POOLE"/>
    <s v="POO"/>
    <s v="P201902158"/>
    <d v="2019-12-16T20:01:00"/>
    <d v="2019-12-16T20:43:00"/>
    <x v="0"/>
    <x v="2"/>
    <n v="1"/>
    <s v="P"/>
    <s v="Condor Liberation"/>
    <x v="2"/>
    <x v="0"/>
    <n v="0"/>
    <n v="0"/>
  </r>
  <r>
    <s v="JERSEY"/>
    <s v="SML"/>
    <s v="POOLE"/>
    <s v="GCI"/>
    <s v="P201902158"/>
    <d v="2019-12-16T20:01:00"/>
    <d v="2019-12-16T20:43:00"/>
    <x v="1"/>
    <x v="1"/>
    <n v="25"/>
    <s v="P"/>
    <s v="Condor Liberation"/>
    <x v="1"/>
    <x v="0"/>
    <n v="3.45"/>
    <n v="86.25"/>
  </r>
  <r>
    <s v="JERSEY"/>
    <s v="SML"/>
    <s v="POOLE"/>
    <s v="GCI"/>
    <s v="P201902158"/>
    <d v="2019-12-16T20:01:00"/>
    <d v="2019-12-16T20:43:00"/>
    <x v="1"/>
    <x v="0"/>
    <n v="1"/>
    <s v="P"/>
    <s v="Condor Liberation"/>
    <x v="1"/>
    <x v="0"/>
    <n v="1.7"/>
    <n v="1.7"/>
  </r>
  <r>
    <s v="JERSEY"/>
    <s v="JER"/>
    <s v="POOLE"/>
    <s v="GCI"/>
    <s v="P201902158"/>
    <d v="2019-12-16T20:01:00"/>
    <d v="2019-12-16T20:43:00"/>
    <x v="1"/>
    <x v="1"/>
    <n v="19"/>
    <s v="P"/>
    <s v="Condor Liberation"/>
    <x v="3"/>
    <x v="0"/>
    <n v="0.89"/>
    <n v="16.91"/>
  </r>
  <r>
    <s v="JERSEY"/>
    <s v="JER"/>
    <s v="POOLE"/>
    <s v="GCI"/>
    <s v="P201902158"/>
    <d v="2019-12-16T20:01:00"/>
    <d v="2019-12-16T20:43:00"/>
    <x v="1"/>
    <x v="0"/>
    <n v="3"/>
    <s v="P"/>
    <s v="Condor Liberation"/>
    <x v="3"/>
    <x v="0"/>
    <n v="0.46"/>
    <n v="1.3800000000000001"/>
  </r>
  <r>
    <s v="JERSEY"/>
    <s v="JER"/>
    <s v="POOLE"/>
    <s v="GCI"/>
    <s v="P201902158"/>
    <d v="2019-12-16T20:01:00"/>
    <d v="2019-12-16T20:43:00"/>
    <x v="1"/>
    <x v="2"/>
    <n v="5"/>
    <s v="P"/>
    <s v="Condor Liberation"/>
    <x v="3"/>
    <x v="0"/>
    <n v="0"/>
    <n v="0"/>
  </r>
  <r>
    <s v="JERSEY"/>
    <s v="GCI"/>
    <s v="POOLE"/>
    <s v="POO"/>
    <s v="P201902158"/>
    <d v="2019-12-16T20:01:00"/>
    <d v="2019-12-16T20:43:00"/>
    <x v="0"/>
    <x v="1"/>
    <n v="81"/>
    <s v="P"/>
    <s v="Condor Liberation"/>
    <x v="2"/>
    <x v="0"/>
    <n v="3.45"/>
    <n v="279.45"/>
  </r>
  <r>
    <s v="JERSEY"/>
    <s v="GCI"/>
    <s v="POOLE"/>
    <s v="POO"/>
    <s v="P201902158"/>
    <d v="2019-12-16T20:01:00"/>
    <d v="2019-12-16T20:43:00"/>
    <x v="0"/>
    <x v="0"/>
    <n v="7"/>
    <s v="P"/>
    <s v="Condor Liberation"/>
    <x v="2"/>
    <x v="0"/>
    <n v="1.7"/>
    <n v="11.9"/>
  </r>
  <r>
    <s v="POOLE"/>
    <s v="GCI"/>
    <s v="JERSEY"/>
    <s v="JER"/>
    <s v="P201902157"/>
    <d v="2019-12-30T16:05:00"/>
    <d v="2019-12-30T16:37:00"/>
    <x v="0"/>
    <x v="2"/>
    <n v="1"/>
    <s v="P"/>
    <s v="Condor Liberation"/>
    <x v="3"/>
    <x v="0"/>
    <n v="0"/>
    <n v="0"/>
  </r>
  <r>
    <s v="POOLE"/>
    <s v="POO"/>
    <s v="JERSEY"/>
    <s v="GCI"/>
    <s v="P201902157"/>
    <d v="2019-12-30T16:05:00"/>
    <d v="2019-12-30T16:37:00"/>
    <x v="1"/>
    <x v="1"/>
    <n v="135"/>
    <s v="P"/>
    <s v="Condor Liberation"/>
    <x v="2"/>
    <x v="0"/>
    <n v="3.45"/>
    <n v="465.75"/>
  </r>
  <r>
    <s v="POOLE"/>
    <s v="POO"/>
    <s v="JERSEY"/>
    <s v="GCI"/>
    <s v="P201902157"/>
    <d v="2019-12-30T16:05:00"/>
    <d v="2019-12-30T16:37:00"/>
    <x v="1"/>
    <x v="0"/>
    <n v="25"/>
    <s v="P"/>
    <s v="Condor Liberation"/>
    <x v="2"/>
    <x v="0"/>
    <n v="1.7"/>
    <n v="42.5"/>
  </r>
  <r>
    <s v="POOLE"/>
    <s v="POO"/>
    <s v="JERSEY"/>
    <s v="GCI"/>
    <s v="P201902157"/>
    <d v="2019-12-30T16:05:00"/>
    <d v="2019-12-30T16:37:00"/>
    <x v="1"/>
    <x v="2"/>
    <n v="5"/>
    <s v="P"/>
    <s v="Condor Liberation"/>
    <x v="2"/>
    <x v="0"/>
    <n v="0"/>
    <n v="0"/>
  </r>
  <r>
    <s v="POOLE"/>
    <s v="GCI"/>
    <s v="JERSEY"/>
    <s v="JER"/>
    <s v="P201902157"/>
    <d v="2019-12-30T16:05:00"/>
    <d v="2019-12-30T16:37:00"/>
    <x v="0"/>
    <x v="1"/>
    <n v="19"/>
    <s v="P"/>
    <s v="Condor Liberation"/>
    <x v="3"/>
    <x v="0"/>
    <n v="0.89"/>
    <n v="16.91"/>
  </r>
  <r>
    <s v="POOLE"/>
    <s v="GCI"/>
    <s v="JERSEY"/>
    <s v="JER"/>
    <s v="P201902157"/>
    <d v="2019-12-30T16:05:00"/>
    <d v="2019-12-30T16:37:00"/>
    <x v="0"/>
    <x v="0"/>
    <n v="9"/>
    <s v="P"/>
    <s v="Condor Liberation"/>
    <x v="3"/>
    <x v="0"/>
    <n v="0.46"/>
    <n v="4.1400000000000006"/>
  </r>
  <r>
    <s v="POOLE"/>
    <s v="GCI"/>
    <s v="JERSEY"/>
    <s v="JER"/>
    <s v="P201902156"/>
    <d v="2019-12-16T15:48:00"/>
    <d v="2019-12-16T16:45:00"/>
    <x v="0"/>
    <x v="2"/>
    <n v="1"/>
    <s v="P"/>
    <s v="Condor Liberation"/>
    <x v="3"/>
    <x v="0"/>
    <n v="0"/>
    <n v="0"/>
  </r>
  <r>
    <s v="POOLE"/>
    <s v="POO"/>
    <s v="JERSEY"/>
    <s v="GCI"/>
    <s v="P201902156"/>
    <d v="2019-12-16T15:48:00"/>
    <d v="2019-12-16T16:45:00"/>
    <x v="1"/>
    <x v="1"/>
    <n v="151"/>
    <s v="P"/>
    <s v="Condor Liberation"/>
    <x v="2"/>
    <x v="0"/>
    <n v="3.45"/>
    <n v="520.95000000000005"/>
  </r>
  <r>
    <s v="POOLE"/>
    <s v="POO"/>
    <s v="JERSEY"/>
    <s v="GCI"/>
    <s v="P201902156"/>
    <d v="2019-12-16T15:48:00"/>
    <d v="2019-12-16T16:45:00"/>
    <x v="1"/>
    <x v="0"/>
    <n v="11"/>
    <s v="P"/>
    <s v="Condor Liberation"/>
    <x v="2"/>
    <x v="0"/>
    <n v="1.7"/>
    <n v="18.7"/>
  </r>
  <r>
    <s v="POOLE"/>
    <s v="POO"/>
    <s v="JERSEY"/>
    <s v="GCI"/>
    <s v="P201902156"/>
    <d v="2019-12-16T15:48:00"/>
    <d v="2019-12-16T16:45:00"/>
    <x v="1"/>
    <x v="2"/>
    <n v="2"/>
    <s v="P"/>
    <s v="Condor Liberation"/>
    <x v="2"/>
    <x v="0"/>
    <n v="0"/>
    <n v="0"/>
  </r>
  <r>
    <s v="POOLE"/>
    <s v="GCI"/>
    <s v="JERSEY"/>
    <s v="JER"/>
    <s v="P201902156"/>
    <d v="2019-12-16T15:48:00"/>
    <d v="2019-12-16T16:45:00"/>
    <x v="0"/>
    <x v="1"/>
    <n v="18"/>
    <s v="P"/>
    <s v="Condor Liberation"/>
    <x v="3"/>
    <x v="0"/>
    <n v="0.89"/>
    <n v="16.02"/>
  </r>
  <r>
    <s v="POOLE"/>
    <s v="GCI"/>
    <s v="JERSEY"/>
    <s v="JER"/>
    <s v="P201902156"/>
    <d v="2019-12-16T15:48:00"/>
    <d v="2019-12-16T16:45:00"/>
    <x v="0"/>
    <x v="0"/>
    <n v="2"/>
    <s v="P"/>
    <s v="Condor Liberation"/>
    <x v="3"/>
    <x v="0"/>
    <n v="0.46"/>
    <n v="0.92"/>
  </r>
  <r>
    <s v="JERSEY"/>
    <s v="GCI"/>
    <s v="POOLE"/>
    <s v="POO"/>
    <s v="P201902153"/>
    <d v="2019-12-27T18:41:00"/>
    <d v="2019-12-27T19:35:00"/>
    <x v="0"/>
    <x v="2"/>
    <n v="9"/>
    <s v="P"/>
    <s v="Condor Liberation"/>
    <x v="2"/>
    <x v="0"/>
    <n v="0"/>
    <n v="0"/>
  </r>
  <r>
    <s v="JERSEY"/>
    <s v="SML"/>
    <s v="POOLE"/>
    <s v="GCI"/>
    <s v="P201902153"/>
    <d v="2019-12-27T18:41:00"/>
    <d v="2019-12-27T19:35:00"/>
    <x v="1"/>
    <x v="1"/>
    <n v="72"/>
    <s v="P"/>
    <s v="Condor Liberation"/>
    <x v="1"/>
    <x v="0"/>
    <n v="3.45"/>
    <n v="248.4"/>
  </r>
  <r>
    <s v="JERSEY"/>
    <s v="SML"/>
    <s v="POOLE"/>
    <s v="GCI"/>
    <s v="P201902153"/>
    <d v="2019-12-27T18:41:00"/>
    <d v="2019-12-27T19:35:00"/>
    <x v="1"/>
    <x v="0"/>
    <n v="8"/>
    <s v="P"/>
    <s v="Condor Liberation"/>
    <x v="1"/>
    <x v="0"/>
    <n v="1.7"/>
    <n v="13.6"/>
  </r>
  <r>
    <s v="JERSEY"/>
    <s v="SML"/>
    <s v="POOLE"/>
    <s v="GCI"/>
    <s v="P201902153"/>
    <d v="2019-12-27T18:41:00"/>
    <d v="2019-12-27T19:35:00"/>
    <x v="1"/>
    <x v="2"/>
    <n v="4"/>
    <s v="P"/>
    <s v="Condor Liberation"/>
    <x v="1"/>
    <x v="0"/>
    <n v="0"/>
    <n v="0"/>
  </r>
  <r>
    <s v="JERSEY"/>
    <s v="JER"/>
    <s v="POOLE"/>
    <s v="GCI"/>
    <s v="P201902153"/>
    <d v="2019-12-27T18:41:00"/>
    <d v="2019-12-27T19:35:00"/>
    <x v="1"/>
    <x v="1"/>
    <n v="28"/>
    <s v="P"/>
    <s v="Condor Liberation"/>
    <x v="3"/>
    <x v="0"/>
    <n v="0.89"/>
    <n v="24.92"/>
  </r>
  <r>
    <s v="JERSEY"/>
    <s v="JER"/>
    <s v="POOLE"/>
    <s v="GCI"/>
    <s v="P201902153"/>
    <d v="2019-12-27T18:41:00"/>
    <d v="2019-12-27T19:35:00"/>
    <x v="1"/>
    <x v="0"/>
    <n v="4"/>
    <s v="P"/>
    <s v="Condor Liberation"/>
    <x v="3"/>
    <x v="0"/>
    <n v="0.46"/>
    <n v="1.84"/>
  </r>
  <r>
    <s v="JERSEY"/>
    <s v="GCI"/>
    <s v="POOLE"/>
    <s v="POO"/>
    <s v="P201902153"/>
    <d v="2019-12-27T18:41:00"/>
    <d v="2019-12-27T19:35:00"/>
    <x v="0"/>
    <x v="1"/>
    <n v="238"/>
    <s v="P"/>
    <s v="Condor Liberation"/>
    <x v="2"/>
    <x v="0"/>
    <n v="3.45"/>
    <n v="821.1"/>
  </r>
  <r>
    <s v="JERSEY"/>
    <s v="GCI"/>
    <s v="POOLE"/>
    <s v="POO"/>
    <s v="P201902153"/>
    <d v="2019-12-27T18:41:00"/>
    <d v="2019-12-27T19:35:00"/>
    <x v="0"/>
    <x v="0"/>
    <n v="39"/>
    <s v="P"/>
    <s v="Condor Liberation"/>
    <x v="2"/>
    <x v="0"/>
    <n v="1.7"/>
    <n v="66.3"/>
  </r>
  <r>
    <s v="POOLE"/>
    <s v="GCI"/>
    <s v="JERSEY"/>
    <s v="JER"/>
    <s v="P201902151"/>
    <d v="2019-12-27T14:31:00"/>
    <d v="2019-12-27T15:14:00"/>
    <x v="0"/>
    <x v="2"/>
    <n v="2"/>
    <s v="P"/>
    <s v="Condor Liberation"/>
    <x v="3"/>
    <x v="0"/>
    <n v="0"/>
    <n v="0"/>
  </r>
  <r>
    <s v="POOLE"/>
    <s v="POO"/>
    <s v="JERSEY"/>
    <s v="SML"/>
    <s v="P201902151"/>
    <d v="2019-12-27T14:31:00"/>
    <d v="2019-12-27T15:14:00"/>
    <x v="2"/>
    <x v="1"/>
    <n v="1"/>
    <s v="P"/>
    <s v="Condor Liberation"/>
    <x v="2"/>
    <x v="0"/>
    <n v="1.72"/>
    <n v="1.72"/>
  </r>
  <r>
    <s v="POOLE"/>
    <s v="POO"/>
    <s v="JERSEY"/>
    <s v="GCI"/>
    <s v="P201902151"/>
    <d v="2019-12-27T14:31:00"/>
    <d v="2019-12-27T15:14:00"/>
    <x v="1"/>
    <x v="1"/>
    <n v="128"/>
    <s v="P"/>
    <s v="Condor Liberation"/>
    <x v="2"/>
    <x v="0"/>
    <n v="3.45"/>
    <n v="441.6"/>
  </r>
  <r>
    <s v="POOLE"/>
    <s v="POO"/>
    <s v="JERSEY"/>
    <s v="GCI"/>
    <s v="P201902151"/>
    <d v="2019-12-27T14:31:00"/>
    <d v="2019-12-27T15:14:00"/>
    <x v="1"/>
    <x v="0"/>
    <n v="16"/>
    <s v="P"/>
    <s v="Condor Liberation"/>
    <x v="2"/>
    <x v="0"/>
    <n v="1.7"/>
    <n v="27.2"/>
  </r>
  <r>
    <s v="POOLE"/>
    <s v="POO"/>
    <s v="JERSEY"/>
    <s v="GCI"/>
    <s v="P201902151"/>
    <d v="2019-12-27T14:31:00"/>
    <d v="2019-12-27T15:14:00"/>
    <x v="1"/>
    <x v="2"/>
    <n v="2"/>
    <s v="P"/>
    <s v="Condor Liberation"/>
    <x v="2"/>
    <x v="0"/>
    <n v="0"/>
    <n v="0"/>
  </r>
  <r>
    <s v="POOLE"/>
    <s v="GCI"/>
    <s v="JERSEY"/>
    <s v="SML"/>
    <s v="P201902151"/>
    <d v="2019-12-27T14:31:00"/>
    <d v="2019-12-27T15:14:00"/>
    <x v="0"/>
    <x v="1"/>
    <n v="74"/>
    <s v="P"/>
    <s v="Condor Liberation"/>
    <x v="1"/>
    <x v="0"/>
    <n v="3.45"/>
    <n v="255.3"/>
  </r>
  <r>
    <s v="POOLE"/>
    <s v="GCI"/>
    <s v="JERSEY"/>
    <s v="SML"/>
    <s v="P201902151"/>
    <d v="2019-12-27T14:31:00"/>
    <d v="2019-12-27T15:14:00"/>
    <x v="0"/>
    <x v="0"/>
    <n v="26"/>
    <s v="P"/>
    <s v="Condor Liberation"/>
    <x v="1"/>
    <x v="0"/>
    <n v="1.7"/>
    <n v="44.199999999999996"/>
  </r>
  <r>
    <s v="POOLE"/>
    <s v="GCI"/>
    <s v="JERSEY"/>
    <s v="SML"/>
    <s v="P201902151"/>
    <d v="2019-12-27T14:31:00"/>
    <d v="2019-12-27T15:14:00"/>
    <x v="0"/>
    <x v="2"/>
    <n v="1"/>
    <s v="P"/>
    <s v="Condor Liberation"/>
    <x v="1"/>
    <x v="0"/>
    <n v="0"/>
    <n v="0"/>
  </r>
  <r>
    <s v="POOLE"/>
    <s v="GCI"/>
    <s v="JERSEY"/>
    <s v="JER"/>
    <s v="P201902151"/>
    <d v="2019-12-27T14:31:00"/>
    <d v="2019-12-27T15:14:00"/>
    <x v="0"/>
    <x v="1"/>
    <n v="33"/>
    <s v="P"/>
    <s v="Condor Liberation"/>
    <x v="3"/>
    <x v="0"/>
    <n v="0.89"/>
    <n v="29.37"/>
  </r>
  <r>
    <s v="POOLE"/>
    <s v="GCI"/>
    <s v="JERSEY"/>
    <s v="JER"/>
    <s v="P201902151"/>
    <d v="2019-12-27T14:31:00"/>
    <d v="2019-12-27T15:14:00"/>
    <x v="0"/>
    <x v="0"/>
    <n v="6"/>
    <s v="P"/>
    <s v="Condor Liberation"/>
    <x v="3"/>
    <x v="0"/>
    <n v="0.46"/>
    <n v="2.7600000000000002"/>
  </r>
  <r>
    <s v="JERSEY/ST MALO"/>
    <s v="GCI"/>
    <s v="POOLE"/>
    <s v="POO"/>
    <s v="P201902143"/>
    <d v="2019-12-02T13:53:00"/>
    <d v="2019-12-02T14:39:00"/>
    <x v="0"/>
    <x v="2"/>
    <n v="2"/>
    <s v="P"/>
    <s v="Condor Rapide"/>
    <x v="2"/>
    <x v="0"/>
    <n v="0"/>
    <n v="0"/>
  </r>
  <r>
    <s v="JERSEY/ST MALO"/>
    <s v="SML"/>
    <s v="POOLE"/>
    <s v="GCI"/>
    <s v="P201902143"/>
    <d v="2019-12-02T13:53:00"/>
    <d v="2019-12-02T14:39:00"/>
    <x v="1"/>
    <x v="1"/>
    <n v="76"/>
    <s v="P"/>
    <s v="Condor Rapide"/>
    <x v="1"/>
    <x v="0"/>
    <n v="3.45"/>
    <n v="262.2"/>
  </r>
  <r>
    <s v="JERSEY/ST MALO"/>
    <s v="JER"/>
    <s v="POOLE"/>
    <s v="GCI"/>
    <s v="P201902143"/>
    <d v="2019-12-02T13:53:00"/>
    <d v="2019-12-02T14:39:00"/>
    <x v="1"/>
    <x v="1"/>
    <n v="42"/>
    <s v="P"/>
    <s v="Condor Rapide"/>
    <x v="3"/>
    <x v="0"/>
    <n v="0.89"/>
    <n v="37.380000000000003"/>
  </r>
  <r>
    <s v="JERSEY/ST MALO"/>
    <s v="GCI"/>
    <s v="POOLE"/>
    <s v="POO"/>
    <s v="P201902143"/>
    <d v="2019-12-02T13:53:00"/>
    <d v="2019-12-02T14:39:00"/>
    <x v="0"/>
    <x v="1"/>
    <n v="60"/>
    <s v="P"/>
    <s v="Condor Rapide"/>
    <x v="2"/>
    <x v="0"/>
    <n v="3.45"/>
    <n v="207"/>
  </r>
  <r>
    <s v="JERSEY/ST MALO"/>
    <s v="GCI"/>
    <s v="POOLE"/>
    <s v="POO"/>
    <s v="P201902143"/>
    <d v="2019-12-02T13:53:00"/>
    <d v="2019-12-02T14:39:00"/>
    <x v="0"/>
    <x v="0"/>
    <n v="4"/>
    <s v="P"/>
    <s v="Condor Rapide"/>
    <x v="2"/>
    <x v="0"/>
    <n v="1.7"/>
    <n v="6.8"/>
  </r>
  <r>
    <s v="JERSEY"/>
    <s v="GCI"/>
    <s v="POOLE"/>
    <s v="POO"/>
    <s v="P201902133"/>
    <d v="2019-12-20T16:22:00"/>
    <d v="2019-12-20T17:30:00"/>
    <x v="0"/>
    <x v="2"/>
    <n v="14"/>
    <s v="P"/>
    <s v="Condor Liberation"/>
    <x v="2"/>
    <x v="0"/>
    <n v="0"/>
    <n v="0"/>
  </r>
  <r>
    <s v="JERSEY"/>
    <s v="SML"/>
    <s v="POOLE"/>
    <s v="GCI"/>
    <s v="P201902133"/>
    <d v="2019-12-20T16:22:00"/>
    <d v="2019-12-20T17:30:00"/>
    <x v="1"/>
    <x v="1"/>
    <n v="56"/>
    <s v="P"/>
    <s v="Condor Liberation"/>
    <x v="1"/>
    <x v="0"/>
    <n v="3.45"/>
    <n v="193.20000000000002"/>
  </r>
  <r>
    <s v="JERSEY"/>
    <s v="SML"/>
    <s v="POOLE"/>
    <s v="GCI"/>
    <s v="P201902133"/>
    <d v="2019-12-20T16:22:00"/>
    <d v="2019-12-20T17:30:00"/>
    <x v="1"/>
    <x v="0"/>
    <n v="7"/>
    <s v="P"/>
    <s v="Condor Liberation"/>
    <x v="1"/>
    <x v="0"/>
    <n v="1.7"/>
    <n v="11.9"/>
  </r>
  <r>
    <s v="JERSEY"/>
    <s v="SML"/>
    <s v="POOLE"/>
    <s v="GCI"/>
    <s v="P201902133"/>
    <d v="2019-12-20T16:22:00"/>
    <d v="2019-12-20T17:30:00"/>
    <x v="1"/>
    <x v="2"/>
    <n v="4"/>
    <s v="P"/>
    <s v="Condor Liberation"/>
    <x v="1"/>
    <x v="0"/>
    <n v="0"/>
    <n v="0"/>
  </r>
  <r>
    <s v="JERSEY"/>
    <s v="JER"/>
    <s v="POOLE"/>
    <s v="GCI"/>
    <s v="P201902133"/>
    <d v="2019-12-20T16:22:00"/>
    <d v="2019-12-20T17:30:00"/>
    <x v="1"/>
    <x v="1"/>
    <n v="30"/>
    <s v="P"/>
    <s v="Condor Liberation"/>
    <x v="3"/>
    <x v="0"/>
    <n v="0.89"/>
    <n v="26.7"/>
  </r>
  <r>
    <s v="JERSEY"/>
    <s v="JER"/>
    <s v="POOLE"/>
    <s v="GCI"/>
    <s v="P201902133"/>
    <d v="2019-12-20T16:22:00"/>
    <d v="2019-12-20T17:30:00"/>
    <x v="1"/>
    <x v="0"/>
    <n v="1"/>
    <s v="P"/>
    <s v="Condor Liberation"/>
    <x v="3"/>
    <x v="0"/>
    <n v="0.46"/>
    <n v="0.46"/>
  </r>
  <r>
    <s v="JERSEY"/>
    <s v="JER"/>
    <s v="POOLE"/>
    <s v="GCI"/>
    <s v="P201902133"/>
    <d v="2019-12-20T16:22:00"/>
    <d v="2019-12-20T17:30:00"/>
    <x v="1"/>
    <x v="2"/>
    <n v="1"/>
    <s v="P"/>
    <s v="Condor Liberation"/>
    <x v="3"/>
    <x v="0"/>
    <n v="0"/>
    <n v="0"/>
  </r>
  <r>
    <s v="JERSEY"/>
    <s v="GCI"/>
    <s v="POOLE"/>
    <s v="POO"/>
    <s v="P201902133"/>
    <d v="2019-12-20T16:22:00"/>
    <d v="2019-12-20T17:30:00"/>
    <x v="0"/>
    <x v="1"/>
    <n v="215"/>
    <s v="P"/>
    <s v="Condor Liberation"/>
    <x v="2"/>
    <x v="0"/>
    <n v="3.45"/>
    <n v="741.75"/>
  </r>
  <r>
    <s v="JERSEY"/>
    <s v="GCI"/>
    <s v="POOLE"/>
    <s v="POO"/>
    <s v="P201902133"/>
    <d v="2019-12-20T16:22:00"/>
    <d v="2019-12-20T17:30:00"/>
    <x v="0"/>
    <x v="0"/>
    <n v="47"/>
    <s v="P"/>
    <s v="Condor Liberation"/>
    <x v="2"/>
    <x v="0"/>
    <n v="1.7"/>
    <n v="79.899999999999991"/>
  </r>
  <r>
    <s v="POOLE"/>
    <s v="GCI"/>
    <s v="JERSEY"/>
    <s v="JER"/>
    <s v="P201902128"/>
    <d v="2019-12-20T12:17:00"/>
    <d v="2019-12-20T13:10:00"/>
    <x v="0"/>
    <x v="2"/>
    <n v="2"/>
    <s v="P"/>
    <s v="Condor Liberation"/>
    <x v="3"/>
    <x v="0"/>
    <n v="0"/>
    <n v="0"/>
  </r>
  <r>
    <s v="POOLE"/>
    <s v="POO"/>
    <s v="JERSEY"/>
    <s v="GCI"/>
    <s v="P201902128"/>
    <d v="2019-12-20T12:17:00"/>
    <d v="2019-12-20T13:10:00"/>
    <x v="1"/>
    <x v="1"/>
    <n v="200"/>
    <s v="P"/>
    <s v="Condor Liberation"/>
    <x v="2"/>
    <x v="0"/>
    <n v="3.45"/>
    <n v="690"/>
  </r>
  <r>
    <s v="POOLE"/>
    <s v="POO"/>
    <s v="JERSEY"/>
    <s v="GCI"/>
    <s v="P201902128"/>
    <d v="2019-12-20T12:17:00"/>
    <d v="2019-12-20T13:10:00"/>
    <x v="1"/>
    <x v="0"/>
    <n v="22"/>
    <s v="P"/>
    <s v="Condor Liberation"/>
    <x v="2"/>
    <x v="0"/>
    <n v="1.7"/>
    <n v="37.4"/>
  </r>
  <r>
    <s v="POOLE"/>
    <s v="POO"/>
    <s v="JERSEY"/>
    <s v="GCI"/>
    <s v="P201902128"/>
    <d v="2019-12-20T12:17:00"/>
    <d v="2019-12-20T13:10:00"/>
    <x v="1"/>
    <x v="2"/>
    <n v="22"/>
    <s v="P"/>
    <s v="Condor Liberation"/>
    <x v="2"/>
    <x v="0"/>
    <n v="0"/>
    <n v="0"/>
  </r>
  <r>
    <s v="POOLE"/>
    <s v="GCI"/>
    <s v="JERSEY"/>
    <s v="SML"/>
    <s v="P201902128"/>
    <d v="2019-12-20T12:17:00"/>
    <d v="2019-12-20T13:10:00"/>
    <x v="0"/>
    <x v="1"/>
    <n v="173"/>
    <s v="P"/>
    <s v="Condor Liberation"/>
    <x v="1"/>
    <x v="0"/>
    <n v="3.45"/>
    <n v="596.85"/>
  </r>
  <r>
    <s v="POOLE"/>
    <s v="GCI"/>
    <s v="JERSEY"/>
    <s v="SML"/>
    <s v="P201902128"/>
    <d v="2019-12-20T12:17:00"/>
    <d v="2019-12-20T13:10:00"/>
    <x v="0"/>
    <x v="0"/>
    <n v="29"/>
    <s v="P"/>
    <s v="Condor Liberation"/>
    <x v="1"/>
    <x v="0"/>
    <n v="1.7"/>
    <n v="49.3"/>
  </r>
  <r>
    <s v="POOLE"/>
    <s v="GCI"/>
    <s v="JERSEY"/>
    <s v="SML"/>
    <s v="P201902128"/>
    <d v="2019-12-20T12:17:00"/>
    <d v="2019-12-20T13:10:00"/>
    <x v="0"/>
    <x v="2"/>
    <n v="13"/>
    <s v="P"/>
    <s v="Condor Liberation"/>
    <x v="1"/>
    <x v="0"/>
    <n v="0"/>
    <n v="0"/>
  </r>
  <r>
    <s v="POOLE"/>
    <s v="GCI"/>
    <s v="JERSEY"/>
    <s v="JER"/>
    <s v="P201902128"/>
    <d v="2019-12-20T12:17:00"/>
    <d v="2019-12-20T13:10:00"/>
    <x v="0"/>
    <x v="1"/>
    <n v="38"/>
    <s v="P"/>
    <s v="Condor Liberation"/>
    <x v="3"/>
    <x v="0"/>
    <n v="0.89"/>
    <n v="33.82"/>
  </r>
  <r>
    <s v="POOLE"/>
    <s v="GCI"/>
    <s v="JERSEY"/>
    <s v="JER"/>
    <s v="P201902128"/>
    <d v="2019-12-20T12:17:00"/>
    <d v="2019-12-20T13:10:00"/>
    <x v="0"/>
    <x v="0"/>
    <n v="2"/>
    <s v="P"/>
    <s v="Condor Liberation"/>
    <x v="3"/>
    <x v="0"/>
    <n v="0.46"/>
    <n v="0.92"/>
  </r>
  <r>
    <s v="JERSEY"/>
    <s v="GCI"/>
    <s v="POOLE"/>
    <s v="POO"/>
    <s v="P201902123"/>
    <d v="2019-12-29T19:44:00"/>
    <d v="2019-12-29T20:26:00"/>
    <x v="0"/>
    <x v="2"/>
    <n v="5"/>
    <s v="P"/>
    <s v="Condor Liberation"/>
    <x v="2"/>
    <x v="0"/>
    <n v="0"/>
    <n v="0"/>
  </r>
  <r>
    <s v="JERSEY"/>
    <s v="SML"/>
    <s v="POOLE"/>
    <s v="GCI"/>
    <s v="P201902123"/>
    <d v="2019-12-29T19:44:00"/>
    <d v="2019-12-29T20:26:00"/>
    <x v="1"/>
    <x v="1"/>
    <n v="26"/>
    <s v="P"/>
    <s v="Condor Liberation"/>
    <x v="1"/>
    <x v="0"/>
    <n v="3.45"/>
    <n v="89.7"/>
  </r>
  <r>
    <s v="JERSEY"/>
    <s v="SML"/>
    <s v="POOLE"/>
    <s v="GCI"/>
    <s v="P201902123"/>
    <d v="2019-12-29T19:44:00"/>
    <d v="2019-12-29T20:26:00"/>
    <x v="1"/>
    <x v="0"/>
    <n v="3"/>
    <s v="P"/>
    <s v="Condor Liberation"/>
    <x v="1"/>
    <x v="0"/>
    <n v="1.7"/>
    <n v="5.0999999999999996"/>
  </r>
  <r>
    <s v="JERSEY"/>
    <s v="SML"/>
    <s v="POOLE"/>
    <s v="GCI"/>
    <s v="P201902123"/>
    <d v="2019-12-29T19:44:00"/>
    <d v="2019-12-29T20:26:00"/>
    <x v="1"/>
    <x v="2"/>
    <n v="1"/>
    <s v="P"/>
    <s v="Condor Liberation"/>
    <x v="1"/>
    <x v="0"/>
    <n v="0"/>
    <n v="0"/>
  </r>
  <r>
    <s v="JERSEY"/>
    <s v="JER"/>
    <s v="POOLE"/>
    <s v="GCI"/>
    <s v="P201902123"/>
    <d v="2019-12-29T19:44:00"/>
    <d v="2019-12-29T20:26:00"/>
    <x v="1"/>
    <x v="1"/>
    <n v="14"/>
    <s v="P"/>
    <s v="Condor Liberation"/>
    <x v="3"/>
    <x v="0"/>
    <n v="0.89"/>
    <n v="12.46"/>
  </r>
  <r>
    <s v="JERSEY"/>
    <s v="GCI"/>
    <s v="POOLE"/>
    <s v="POO"/>
    <s v="P201902123"/>
    <d v="2019-12-29T19:44:00"/>
    <d v="2019-12-29T20:26:00"/>
    <x v="0"/>
    <x v="1"/>
    <n v="116"/>
    <s v="P"/>
    <s v="Condor Liberation"/>
    <x v="2"/>
    <x v="0"/>
    <n v="3.45"/>
    <n v="400.20000000000005"/>
  </r>
  <r>
    <s v="JERSEY"/>
    <s v="GCI"/>
    <s v="POOLE"/>
    <s v="POO"/>
    <s v="P201902123"/>
    <d v="2019-12-29T19:44:00"/>
    <d v="2019-12-29T20:26:00"/>
    <x v="0"/>
    <x v="0"/>
    <n v="17"/>
    <s v="P"/>
    <s v="Condor Liberation"/>
    <x v="2"/>
    <x v="0"/>
    <n v="1.7"/>
    <n v="28.9"/>
  </r>
  <r>
    <s v="JERSEY"/>
    <s v="GCI"/>
    <s v="POOLE"/>
    <s v="POO"/>
    <s v="P201902122"/>
    <d v="2019-12-28T19:34:00"/>
    <d v="2019-12-28T20:25:00"/>
    <x v="0"/>
    <x v="2"/>
    <n v="7"/>
    <s v="P"/>
    <s v="Condor Liberation"/>
    <x v="2"/>
    <x v="0"/>
    <n v="0"/>
    <n v="0"/>
  </r>
  <r>
    <s v="JERSEY"/>
    <s v="GCI"/>
    <s v="POOLE"/>
    <s v="POO"/>
    <s v="P201902122"/>
    <d v="2019-12-28T19:34:00"/>
    <d v="2019-12-28T20:25:00"/>
    <x v="0"/>
    <x v="0"/>
    <n v="20"/>
    <s v="P"/>
    <s v="Condor Liberation"/>
    <x v="2"/>
    <x v="0"/>
    <n v="1.7"/>
    <n v="34"/>
  </r>
  <r>
    <s v="JERSEY"/>
    <s v="GCI"/>
    <s v="POOLE"/>
    <s v="POO"/>
    <s v="P201902122"/>
    <d v="2019-12-28T19:34:00"/>
    <d v="2019-12-28T20:25:00"/>
    <x v="0"/>
    <x v="1"/>
    <n v="100"/>
    <s v="P"/>
    <s v="Condor Liberation"/>
    <x v="2"/>
    <x v="0"/>
    <n v="3.45"/>
    <n v="345"/>
  </r>
  <r>
    <s v="JERSEY"/>
    <s v="JER"/>
    <s v="POOLE"/>
    <s v="GCI"/>
    <s v="P201902122"/>
    <d v="2019-12-28T19:34:00"/>
    <d v="2019-12-28T20:25:00"/>
    <x v="1"/>
    <x v="1"/>
    <n v="10"/>
    <s v="P"/>
    <s v="Condor Liberation"/>
    <x v="3"/>
    <x v="0"/>
    <n v="0.89"/>
    <n v="8.9"/>
  </r>
  <r>
    <s v="JERSEY"/>
    <s v="SML"/>
    <s v="POOLE"/>
    <s v="GCI"/>
    <s v="P201902122"/>
    <d v="2019-12-28T19:34:00"/>
    <d v="2019-12-28T20:25:00"/>
    <x v="1"/>
    <x v="2"/>
    <n v="1"/>
    <s v="P"/>
    <s v="Condor Liberation"/>
    <x v="1"/>
    <x v="0"/>
    <n v="0"/>
    <n v="0"/>
  </r>
  <r>
    <s v="JERSEY"/>
    <s v="SML"/>
    <s v="POOLE"/>
    <s v="GCI"/>
    <s v="P201902122"/>
    <d v="2019-12-28T19:34:00"/>
    <d v="2019-12-28T20:25:00"/>
    <x v="1"/>
    <x v="0"/>
    <n v="7"/>
    <s v="P"/>
    <s v="Condor Liberation"/>
    <x v="1"/>
    <x v="0"/>
    <n v="1.7"/>
    <n v="11.9"/>
  </r>
  <r>
    <s v="JERSEY"/>
    <s v="SML"/>
    <s v="POOLE"/>
    <s v="GCI"/>
    <s v="P201902122"/>
    <d v="2019-12-28T19:34:00"/>
    <d v="2019-12-28T20:25:00"/>
    <x v="1"/>
    <x v="1"/>
    <n v="22"/>
    <s v="P"/>
    <s v="Condor Liberation"/>
    <x v="1"/>
    <x v="0"/>
    <n v="3.45"/>
    <n v="75.900000000000006"/>
  </r>
  <r>
    <s v="POOLE"/>
    <s v="GCI"/>
    <s v="JERSEY"/>
    <s v="JER"/>
    <s v="P201902120"/>
    <d v="2019-12-29T16:06:00"/>
    <d v="2019-12-29T16:48:00"/>
    <x v="0"/>
    <x v="0"/>
    <n v="1"/>
    <s v="P"/>
    <s v="Condor Liberation"/>
    <x v="3"/>
    <x v="0"/>
    <n v="0.46"/>
    <n v="0.46"/>
  </r>
  <r>
    <s v="POOLE"/>
    <s v="SML"/>
    <s v="JERSEY"/>
    <s v="JER"/>
    <s v="P201902120"/>
    <d v="2019-12-29T16:06:00"/>
    <d v="2019-12-29T16:48:00"/>
    <x v="2"/>
    <x v="1"/>
    <n v="1"/>
    <s v="P"/>
    <s v="Condor Liberation"/>
    <x v="1"/>
    <x v="0"/>
    <n v="1.72"/>
    <n v="1.72"/>
  </r>
  <r>
    <s v="POOLE"/>
    <s v="POO"/>
    <s v="JERSEY"/>
    <s v="GCI"/>
    <s v="P201902120"/>
    <d v="2019-12-29T16:06:00"/>
    <d v="2019-12-29T16:48:00"/>
    <x v="1"/>
    <x v="1"/>
    <n v="174"/>
    <s v="P"/>
    <s v="Condor Liberation"/>
    <x v="2"/>
    <x v="0"/>
    <n v="3.45"/>
    <n v="600.30000000000007"/>
  </r>
  <r>
    <s v="POOLE"/>
    <s v="POO"/>
    <s v="JERSEY"/>
    <s v="GCI"/>
    <s v="P201902120"/>
    <d v="2019-12-29T16:06:00"/>
    <d v="2019-12-29T16:48:00"/>
    <x v="1"/>
    <x v="0"/>
    <n v="32"/>
    <s v="P"/>
    <s v="Condor Liberation"/>
    <x v="2"/>
    <x v="0"/>
    <n v="1.7"/>
    <n v="54.4"/>
  </r>
  <r>
    <s v="POOLE"/>
    <s v="POO"/>
    <s v="JERSEY"/>
    <s v="GCI"/>
    <s v="P201902120"/>
    <d v="2019-12-29T16:06:00"/>
    <d v="2019-12-29T16:48:00"/>
    <x v="1"/>
    <x v="2"/>
    <n v="10"/>
    <s v="P"/>
    <s v="Condor Liberation"/>
    <x v="2"/>
    <x v="0"/>
    <n v="0"/>
    <n v="0"/>
  </r>
  <r>
    <s v="POOLE"/>
    <s v="GCI"/>
    <s v="JERSEY"/>
    <s v="SML"/>
    <s v="P201902120"/>
    <d v="2019-12-29T16:06:00"/>
    <d v="2019-12-29T16:48:00"/>
    <x v="0"/>
    <x v="1"/>
    <n v="36"/>
    <s v="P"/>
    <s v="Condor Liberation"/>
    <x v="1"/>
    <x v="0"/>
    <n v="3.45"/>
    <n v="124.2"/>
  </r>
  <r>
    <s v="POOLE"/>
    <s v="GCI"/>
    <s v="JERSEY"/>
    <s v="SML"/>
    <s v="P201902120"/>
    <d v="2019-12-29T16:06:00"/>
    <d v="2019-12-29T16:48:00"/>
    <x v="0"/>
    <x v="0"/>
    <n v="3"/>
    <s v="P"/>
    <s v="Condor Liberation"/>
    <x v="1"/>
    <x v="0"/>
    <n v="1.7"/>
    <n v="5.0999999999999996"/>
  </r>
  <r>
    <s v="POOLE"/>
    <s v="GCI"/>
    <s v="JERSEY"/>
    <s v="SML"/>
    <s v="P201902120"/>
    <d v="2019-12-29T16:06:00"/>
    <d v="2019-12-29T16:48:00"/>
    <x v="0"/>
    <x v="2"/>
    <n v="1"/>
    <s v="P"/>
    <s v="Condor Liberation"/>
    <x v="1"/>
    <x v="0"/>
    <n v="0"/>
    <n v="0"/>
  </r>
  <r>
    <s v="POOLE"/>
    <s v="GCI"/>
    <s v="JERSEY"/>
    <s v="JER"/>
    <s v="P201902120"/>
    <d v="2019-12-29T16:06:00"/>
    <d v="2019-12-29T16:48:00"/>
    <x v="0"/>
    <x v="1"/>
    <n v="27"/>
    <s v="P"/>
    <s v="Condor Liberation"/>
    <x v="3"/>
    <x v="0"/>
    <n v="0.89"/>
    <n v="24.03"/>
  </r>
  <r>
    <s v="POOLE"/>
    <s v="GCI"/>
    <s v="JERSEY"/>
    <s v="JER"/>
    <s v="P201902119"/>
    <d v="2019-12-28T16:10:00"/>
    <d v="2019-12-28T17:00:00"/>
    <x v="0"/>
    <x v="1"/>
    <n v="19"/>
    <s v="P"/>
    <s v="Condor Liberation"/>
    <x v="3"/>
    <x v="0"/>
    <n v="0.89"/>
    <n v="16.91"/>
  </r>
  <r>
    <s v="POOLE"/>
    <s v="POO"/>
    <s v="JERSEY"/>
    <s v="GCI"/>
    <s v="P201902119"/>
    <d v="2019-12-28T16:10:00"/>
    <d v="2019-12-28T17:00:00"/>
    <x v="1"/>
    <x v="1"/>
    <n v="169"/>
    <s v="P"/>
    <s v="Condor Liberation"/>
    <x v="2"/>
    <x v="0"/>
    <n v="3.45"/>
    <n v="583.05000000000007"/>
  </r>
  <r>
    <s v="POOLE"/>
    <s v="POO"/>
    <s v="JERSEY"/>
    <s v="GCI"/>
    <s v="P201902119"/>
    <d v="2019-12-28T16:10:00"/>
    <d v="2019-12-28T17:00:00"/>
    <x v="1"/>
    <x v="0"/>
    <n v="34"/>
    <s v="P"/>
    <s v="Condor Liberation"/>
    <x v="2"/>
    <x v="0"/>
    <n v="1.7"/>
    <n v="57.8"/>
  </r>
  <r>
    <s v="POOLE"/>
    <s v="POO"/>
    <s v="JERSEY"/>
    <s v="GCI"/>
    <s v="P201902119"/>
    <d v="2019-12-28T16:10:00"/>
    <d v="2019-12-28T17:00:00"/>
    <x v="1"/>
    <x v="2"/>
    <n v="4"/>
    <s v="P"/>
    <s v="Condor Liberation"/>
    <x v="2"/>
    <x v="0"/>
    <n v="0"/>
    <n v="0"/>
  </r>
  <r>
    <s v="POOLE"/>
    <s v="GCI"/>
    <s v="JERSEY"/>
    <s v="SML"/>
    <s v="P201902119"/>
    <d v="2019-12-28T16:10:00"/>
    <d v="2019-12-28T17:00:00"/>
    <x v="0"/>
    <x v="1"/>
    <n v="30"/>
    <s v="P"/>
    <s v="Condor Liberation"/>
    <x v="1"/>
    <x v="0"/>
    <n v="3.45"/>
    <n v="103.5"/>
  </r>
  <r>
    <s v="POOLE"/>
    <s v="GCI"/>
    <s v="JERSEY"/>
    <s v="SML"/>
    <s v="P201902119"/>
    <d v="2019-12-28T16:10:00"/>
    <d v="2019-12-28T17:00:00"/>
    <x v="0"/>
    <x v="0"/>
    <n v="5"/>
    <s v="P"/>
    <s v="Condor Liberation"/>
    <x v="1"/>
    <x v="0"/>
    <n v="1.7"/>
    <n v="8.5"/>
  </r>
  <r>
    <s v="POOLE"/>
    <s v="GCI"/>
    <s v="JERSEY"/>
    <s v="SML"/>
    <s v="P201902119"/>
    <d v="2019-12-28T16:10:00"/>
    <d v="2019-12-28T17:00:00"/>
    <x v="0"/>
    <x v="2"/>
    <n v="2"/>
    <s v="P"/>
    <s v="Condor Liberation"/>
    <x v="1"/>
    <x v="0"/>
    <n v="0"/>
    <n v="0"/>
  </r>
  <r>
    <s v="ST MALO"/>
    <s v="GCI"/>
    <s v="ST MALO"/>
    <s v="SML"/>
    <s v="P201902117"/>
    <d v="2019-12-29T12:26:00"/>
    <d v="2019-12-29T13:30:00"/>
    <x v="0"/>
    <x v="2"/>
    <n v="8"/>
    <s v="P"/>
    <s v="Condor Rapide"/>
    <x v="1"/>
    <x v="0"/>
    <n v="0"/>
    <n v="0"/>
  </r>
  <r>
    <s v="ST MALO"/>
    <s v="SML"/>
    <s v="ST MALO"/>
    <s v="JER"/>
    <s v="P201902117"/>
    <d v="2019-12-29T12:26:00"/>
    <d v="2019-12-29T13:30:00"/>
    <x v="2"/>
    <x v="1"/>
    <n v="4"/>
    <s v="P"/>
    <s v="Condor Rapide"/>
    <x v="1"/>
    <x v="0"/>
    <n v="1.72"/>
    <n v="6.88"/>
  </r>
  <r>
    <s v="ST MALO"/>
    <s v="SML"/>
    <s v="ST MALO"/>
    <s v="GCI"/>
    <s v="P201902117"/>
    <d v="2019-12-29T12:26:00"/>
    <d v="2019-12-29T13:30:00"/>
    <x v="1"/>
    <x v="1"/>
    <n v="102"/>
    <s v="P"/>
    <s v="Condor Rapide"/>
    <x v="1"/>
    <x v="0"/>
    <n v="3.45"/>
    <n v="351.90000000000003"/>
  </r>
  <r>
    <s v="ST MALO"/>
    <s v="SML"/>
    <s v="ST MALO"/>
    <s v="GCI"/>
    <s v="P201902117"/>
    <d v="2019-12-29T12:26:00"/>
    <d v="2019-12-29T13:30:00"/>
    <x v="1"/>
    <x v="0"/>
    <n v="8"/>
    <s v="P"/>
    <s v="Condor Rapide"/>
    <x v="1"/>
    <x v="0"/>
    <n v="1.7"/>
    <n v="13.6"/>
  </r>
  <r>
    <s v="ST MALO"/>
    <s v="SML"/>
    <s v="ST MALO"/>
    <s v="GCI"/>
    <s v="P201902117"/>
    <d v="2019-12-29T12:26:00"/>
    <d v="2019-12-29T13:30:00"/>
    <x v="1"/>
    <x v="2"/>
    <n v="5"/>
    <s v="P"/>
    <s v="Condor Rapide"/>
    <x v="1"/>
    <x v="0"/>
    <n v="0"/>
    <n v="0"/>
  </r>
  <r>
    <s v="ST MALO"/>
    <s v="GCI"/>
    <s v="ST MALO"/>
    <s v="SML"/>
    <s v="P201902117"/>
    <d v="2019-12-29T12:26:00"/>
    <d v="2019-12-29T13:30:00"/>
    <x v="0"/>
    <x v="1"/>
    <n v="100"/>
    <s v="P"/>
    <s v="Condor Rapide"/>
    <x v="1"/>
    <x v="0"/>
    <n v="3.45"/>
    <n v="345"/>
  </r>
  <r>
    <s v="ST MALO"/>
    <s v="GCI"/>
    <s v="ST MALO"/>
    <s v="SML"/>
    <s v="P201902117"/>
    <d v="2019-12-29T12:26:00"/>
    <d v="2019-12-29T13:30:00"/>
    <x v="0"/>
    <x v="0"/>
    <n v="13"/>
    <s v="P"/>
    <s v="Condor Rapide"/>
    <x v="1"/>
    <x v="0"/>
    <n v="1.7"/>
    <n v="22.099999999999998"/>
  </r>
  <r>
    <s v="PORTSMOUTH"/>
    <s v="PME"/>
    <s v="JERSEY/ST MALO"/>
    <s v="GCI"/>
    <s v="P201902111"/>
    <d v="2019-12-21T10:12:00"/>
    <d v="2019-12-21T12:04:00"/>
    <x v="1"/>
    <x v="1"/>
    <n v="2"/>
    <s v="P"/>
    <s v="Commodore Goodwill"/>
    <x v="5"/>
    <x v="0"/>
    <n v="3.45"/>
    <n v="6.9"/>
  </r>
  <r>
    <s v="PORTSMOUTH"/>
    <s v="GCI"/>
    <s v="JERSEY/PORTSMOUTH"/>
    <s v="PME"/>
    <s v="P201902110"/>
    <d v="2019-12-20T08:43:00"/>
    <d v="2019-12-20T10:26:00"/>
    <x v="0"/>
    <x v="1"/>
    <n v="3"/>
    <s v="P"/>
    <s v="Commodore Goodwill"/>
    <x v="5"/>
    <x v="0"/>
    <n v="3.45"/>
    <n v="10.350000000000001"/>
  </r>
  <r>
    <s v="PORTSMOUTH"/>
    <s v="PME"/>
    <s v="JERSEY/PORTSMOUTH"/>
    <s v="GCI"/>
    <s v="P201902110"/>
    <d v="2019-12-20T08:43:00"/>
    <d v="2019-12-20T10:26:00"/>
    <x v="1"/>
    <x v="1"/>
    <n v="3"/>
    <s v="P"/>
    <s v="Commodore Goodwill"/>
    <x v="5"/>
    <x v="0"/>
    <n v="3.45"/>
    <n v="10.350000000000001"/>
  </r>
  <r>
    <s v="JERSEY/PORTSMOUTH"/>
    <s v="GCI"/>
    <s v="PORTSMOUTH"/>
    <s v="PME"/>
    <s v="P201902109"/>
    <d v="2019-12-19T12:00:00"/>
    <d v="2019-12-19T15:08:00"/>
    <x v="0"/>
    <x v="1"/>
    <n v="7"/>
    <s v="P"/>
    <s v="Commodore Goodwill"/>
    <x v="5"/>
    <x v="0"/>
    <n v="3.45"/>
    <n v="24.150000000000002"/>
  </r>
  <r>
    <s v="JERSEY/PORTSMOUTH"/>
    <s v="PME"/>
    <s v="PORTSMOUTH"/>
    <s v="GCI"/>
    <s v="P201902109"/>
    <d v="2019-12-19T12:00:00"/>
    <d v="2019-12-19T15:08:00"/>
    <x v="1"/>
    <x v="1"/>
    <n v="1"/>
    <s v="P"/>
    <s v="Commodore Goodwill"/>
    <x v="5"/>
    <x v="0"/>
    <n v="3.45"/>
    <n v="3.45"/>
  </r>
  <r>
    <s v="PORTSMOUTH"/>
    <s v="GCI"/>
    <s v="JERSEY/PORTSMOUTH"/>
    <s v="PME"/>
    <s v="P201902108"/>
    <d v="2019-12-18T03:13:00"/>
    <d v="2019-12-18T05:23:00"/>
    <x v="0"/>
    <x v="1"/>
    <n v="7"/>
    <s v="P"/>
    <s v="Commodore Goodwill"/>
    <x v="5"/>
    <x v="0"/>
    <n v="3.45"/>
    <n v="24.150000000000002"/>
  </r>
  <r>
    <s v="JERSEY/PORTSMOUTH"/>
    <s v="GCI"/>
    <s v="PORTSMOUTH"/>
    <s v="PME"/>
    <s v="P201902106"/>
    <d v="2019-12-23T06:51:00"/>
    <d v="2019-12-23T10:55:00"/>
    <x v="0"/>
    <x v="1"/>
    <n v="2"/>
    <s v="P"/>
    <s v="Commodore Goodwill"/>
    <x v="5"/>
    <x v="0"/>
    <n v="3.45"/>
    <n v="6.9"/>
  </r>
  <r>
    <s v="JERSEY/PORTSMOUTH"/>
    <s v="PME"/>
    <s v="PORTSMOUTH"/>
    <s v="GCI"/>
    <s v="P201902106"/>
    <d v="2019-12-23T06:51:00"/>
    <d v="2019-12-23T10:55:00"/>
    <x v="1"/>
    <x v="1"/>
    <n v="1"/>
    <s v="P"/>
    <s v="Commodore Goodwill"/>
    <x v="5"/>
    <x v="0"/>
    <n v="3.45"/>
    <n v="3.45"/>
  </r>
  <r>
    <s v="JERSEY/ST MALO"/>
    <s v="GCI"/>
    <s v="PORTSMOUTH"/>
    <s v="PME"/>
    <s v="P201902104"/>
    <d v="2019-12-14T11:59:00"/>
    <d v="2019-12-14T23:50:00"/>
    <x v="0"/>
    <x v="1"/>
    <n v="3"/>
    <s v="P"/>
    <s v="Commodore Goodwill"/>
    <x v="5"/>
    <x v="0"/>
    <n v="3.45"/>
    <n v="10.350000000000001"/>
  </r>
  <r>
    <s v="PORTSMOUTH"/>
    <s v="PME"/>
    <s v="JERSEY/ST MALO"/>
    <s v="GCI"/>
    <s v="P201902103"/>
    <d v="2019-12-07T04:20:00"/>
    <d v="2019-12-07T06:20:00"/>
    <x v="1"/>
    <x v="1"/>
    <n v="2"/>
    <s v="P"/>
    <s v="Commodore Goodwill"/>
    <x v="5"/>
    <x v="0"/>
    <n v="3.45"/>
    <n v="6.9"/>
  </r>
  <r>
    <s v="PORTSMOUTH"/>
    <s v="PME"/>
    <s v="JERSEY/PORTSMOUTH"/>
    <s v="GCI"/>
    <s v="P201902098"/>
    <d v="2019-12-30T02:53:00"/>
    <d v="2019-12-30T03:20:00"/>
    <x v="1"/>
    <x v="1"/>
    <n v="1"/>
    <s v="P"/>
    <s v="Commodore Goodwill"/>
    <x v="5"/>
    <x v="0"/>
    <n v="3.45"/>
    <n v="3.45"/>
  </r>
  <r>
    <s v="PORTSMOUTH"/>
    <s v="PME"/>
    <s v="JERSEY/PORTSMOUTH"/>
    <s v="GCI"/>
    <s v="P201902097"/>
    <d v="2019-12-29T03:52:00"/>
    <d v="2019-12-29T04:44:00"/>
    <x v="1"/>
    <x v="1"/>
    <n v="1"/>
    <s v="P"/>
    <s v="Commodore Goodwill"/>
    <x v="5"/>
    <x v="0"/>
    <n v="3.45"/>
    <n v="3.45"/>
  </r>
  <r>
    <s v="PORTSMOUTH"/>
    <s v="GCI"/>
    <s v="JERSEY/PORTSMOUTH"/>
    <s v="PME"/>
    <s v="P201902095"/>
    <d v="2019-12-17T02:54:00"/>
    <d v="2019-12-17T04:25:00"/>
    <x v="0"/>
    <x v="1"/>
    <n v="2"/>
    <s v="P"/>
    <s v="Commodore Goodwill"/>
    <x v="5"/>
    <x v="0"/>
    <n v="3.45"/>
    <n v="6.9"/>
  </r>
  <r>
    <s v="PORTSMOUTH"/>
    <s v="PME"/>
    <s v="JERSEY/PORTSMOUTH"/>
    <s v="GCI"/>
    <s v="P201902095"/>
    <d v="2019-12-17T02:54:00"/>
    <d v="2019-12-17T04:25:00"/>
    <x v="1"/>
    <x v="1"/>
    <n v="2"/>
    <s v="P"/>
    <s v="Commodore Goodwill"/>
    <x v="5"/>
    <x v="0"/>
    <n v="3.45"/>
    <n v="6.9"/>
  </r>
  <r>
    <s v="PORTSMOUTH"/>
    <s v="GCI"/>
    <s v="JERSEY/PORTSMOUTH"/>
    <s v="JER"/>
    <s v="P201902095"/>
    <d v="2019-12-17T02:54:00"/>
    <d v="2019-12-17T04:25:00"/>
    <x v="0"/>
    <x v="1"/>
    <n v="1"/>
    <s v="P"/>
    <s v="Commodore Goodwill"/>
    <x v="3"/>
    <x v="0"/>
    <n v="0.89"/>
    <n v="0.89"/>
  </r>
  <r>
    <s v="PORTSMOUTH"/>
    <s v="GCI"/>
    <s v="JERSEY/PORTSMOUTH"/>
    <s v="JER"/>
    <s v="P201902094"/>
    <d v="2019-12-16T02:48:00"/>
    <d v="2019-12-16T03:45:00"/>
    <x v="0"/>
    <x v="1"/>
    <n v="2"/>
    <s v="P"/>
    <s v="Commodore Goodwill"/>
    <x v="3"/>
    <x v="0"/>
    <n v="0.89"/>
    <n v="1.78"/>
  </r>
  <r>
    <s v="PORTSMOUTH"/>
    <s v="PME"/>
    <s v="JERSEY/PORTSMOUTH"/>
    <s v="GCI"/>
    <s v="P201902094"/>
    <d v="2019-12-16T02:48:00"/>
    <d v="2019-12-16T03:45:00"/>
    <x v="1"/>
    <x v="1"/>
    <n v="1"/>
    <s v="P"/>
    <s v="Commodore Goodwill"/>
    <x v="5"/>
    <x v="0"/>
    <n v="3.45"/>
    <n v="3.45"/>
  </r>
  <r>
    <s v="PORTSMOUTH"/>
    <s v="GCI"/>
    <s v="JERSEY/PORTSMOUTH"/>
    <s v="JER"/>
    <s v="P201902092"/>
    <d v="2019-12-12T06:03:00"/>
    <d v="2019-12-12T07:25:00"/>
    <x v="0"/>
    <x v="1"/>
    <n v="4"/>
    <s v="P"/>
    <s v="Commodore Goodwill"/>
    <x v="3"/>
    <x v="0"/>
    <n v="0.89"/>
    <n v="3.56"/>
  </r>
  <r>
    <s v="PORTSMOUTH"/>
    <s v="PME"/>
    <s v="JERSEY/PORTSMOUTH"/>
    <s v="JER"/>
    <s v="P201902090"/>
    <d v="2019-12-10T02:52:00"/>
    <d v="2019-12-10T05:00:00"/>
    <x v="2"/>
    <x v="1"/>
    <n v="2"/>
    <s v="P"/>
    <s v="Commodore Goodwill"/>
    <x v="5"/>
    <x v="0"/>
    <n v="1.72"/>
    <n v="3.44"/>
  </r>
  <r>
    <s v="PORTSMOUTH"/>
    <s v="PME"/>
    <s v="JERSEY/PORTSMOUTH"/>
    <s v="GCI"/>
    <s v="P201902090"/>
    <d v="2019-12-10T02:52:00"/>
    <d v="2019-12-10T05:00:00"/>
    <x v="1"/>
    <x v="1"/>
    <n v="6"/>
    <s v="P"/>
    <s v="Commodore Goodwill"/>
    <x v="5"/>
    <x v="0"/>
    <n v="3.45"/>
    <n v="20.700000000000003"/>
  </r>
  <r>
    <s v="PORTSMOUTH"/>
    <s v="GCI"/>
    <s v="JERSEY/PORTSMOUTH"/>
    <s v="JER"/>
    <s v="P201902090"/>
    <d v="2019-12-10T02:52:00"/>
    <d v="2019-12-10T05:00:00"/>
    <x v="0"/>
    <x v="1"/>
    <n v="2"/>
    <s v="P"/>
    <s v="Commodore Goodwill"/>
    <x v="3"/>
    <x v="0"/>
    <n v="0.89"/>
    <n v="1.78"/>
  </r>
  <r>
    <s v="PORTSMOUTH"/>
    <s v="GCI"/>
    <s v="JERSEY/PORTSMOUTH"/>
    <s v="PME"/>
    <s v="P201902090"/>
    <d v="2019-12-10T02:52:00"/>
    <d v="2019-12-10T05:00:00"/>
    <x v="0"/>
    <x v="1"/>
    <n v="1"/>
    <s v="P"/>
    <s v="Commodore Goodwill"/>
    <x v="5"/>
    <x v="0"/>
    <n v="3.45"/>
    <n v="3.45"/>
  </r>
  <r>
    <s v="PORTSMOUTH"/>
    <s v="PME"/>
    <s v="JERSEY/PORTSMOUTH"/>
    <s v="GCI"/>
    <s v="P201902088"/>
    <d v="2019-12-06T03:35:00"/>
    <d v="2019-12-06T05:35:00"/>
    <x v="1"/>
    <x v="1"/>
    <n v="3"/>
    <s v="P"/>
    <s v="Commodore Goodwill"/>
    <x v="5"/>
    <x v="0"/>
    <n v="3.45"/>
    <n v="10.350000000000001"/>
  </r>
  <r>
    <s v="PORTSMOUTH"/>
    <s v="GCI"/>
    <s v="JERSEY/PORTSMOUTH"/>
    <s v="PME"/>
    <s v="P201902087"/>
    <d v="2019-12-05T03:15:00"/>
    <d v="2019-12-05T04:38:00"/>
    <x v="0"/>
    <x v="1"/>
    <n v="5"/>
    <s v="P"/>
    <s v="Commodore Goodwill"/>
    <x v="5"/>
    <x v="0"/>
    <n v="3.45"/>
    <n v="17.25"/>
  </r>
  <r>
    <s v="PORTSMOUTH"/>
    <s v="PME"/>
    <s v="JERSEY/PORTSMOUTH"/>
    <s v="GCI"/>
    <s v="P201902087"/>
    <d v="2019-12-05T03:15:00"/>
    <d v="2019-12-05T04:38:00"/>
    <x v="1"/>
    <x v="1"/>
    <n v="2"/>
    <s v="P"/>
    <s v="Commodore Goodwill"/>
    <x v="5"/>
    <x v="0"/>
    <n v="3.45"/>
    <n v="6.9"/>
  </r>
  <r>
    <s v="PORTSMOUTH"/>
    <s v="GCI"/>
    <s v="JERSEY/PORTSMOUTH"/>
    <s v="PME"/>
    <s v="P201902086"/>
    <d v="2019-12-04T03:27:00"/>
    <d v="2019-12-04T04:58:00"/>
    <x v="0"/>
    <x v="1"/>
    <n v="1"/>
    <s v="P"/>
    <s v="Commodore Goodwill"/>
    <x v="5"/>
    <x v="0"/>
    <n v="3.45"/>
    <n v="3.45"/>
  </r>
  <r>
    <s v="PORTSMOUTH"/>
    <s v="PME"/>
    <s v="JERSEY/PORTSMOUTH"/>
    <s v="GCI"/>
    <s v="P201902086"/>
    <d v="2019-12-04T03:27:00"/>
    <d v="2019-12-04T04:58:00"/>
    <x v="1"/>
    <x v="1"/>
    <n v="1"/>
    <s v="P"/>
    <s v="Commodore Goodwill"/>
    <x v="5"/>
    <x v="0"/>
    <n v="3.45"/>
    <n v="3.45"/>
  </r>
  <r>
    <s v="PORTSMOUTH"/>
    <s v="PME"/>
    <s v="JERSEY/PORTSMOUTH"/>
    <s v="GCI"/>
    <s v="P201902085"/>
    <d v="2019-12-03T03:12:00"/>
    <d v="2019-12-03T04:47:00"/>
    <x v="1"/>
    <x v="1"/>
    <n v="6"/>
    <s v="P"/>
    <s v="Commodore Goodwill"/>
    <x v="5"/>
    <x v="0"/>
    <n v="3.45"/>
    <n v="20.700000000000003"/>
  </r>
  <r>
    <s v="PORTSMOUTH"/>
    <s v="PME"/>
    <s v="JERSEY/PORTSMOUTH"/>
    <s v="GCI"/>
    <s v="P201902084"/>
    <d v="2019-12-02T02:52:00"/>
    <d v="2019-12-02T03:50:00"/>
    <x v="1"/>
    <x v="1"/>
    <n v="7"/>
    <s v="P"/>
    <s v="Commodore Goodwill"/>
    <x v="5"/>
    <x v="0"/>
    <n v="3.45"/>
    <n v="24.150000000000002"/>
  </r>
  <r>
    <s v="PORTSMOUTH"/>
    <s v="GCI"/>
    <s v="JERSEY/PORTSMOUTH"/>
    <s v="PME"/>
    <s v="P201902061"/>
    <d v="2019-12-21T20:20:00"/>
    <d v="2019-12-21T21:57:00"/>
    <x v="0"/>
    <x v="2"/>
    <n v="4"/>
    <s v="P"/>
    <s v="Commodore Clipper"/>
    <x v="5"/>
    <x v="0"/>
    <n v="0"/>
    <n v="0"/>
  </r>
  <r>
    <s v="PORTSMOUTH"/>
    <s v="PME"/>
    <s v="JERSEY/PORTSMOUTH"/>
    <s v="GCI"/>
    <s v="P201902061"/>
    <d v="2019-12-21T20:20:00"/>
    <d v="2019-12-21T21:57:00"/>
    <x v="1"/>
    <x v="1"/>
    <n v="52"/>
    <s v="P"/>
    <s v="Commodore Clipper"/>
    <x v="5"/>
    <x v="0"/>
    <n v="3.45"/>
    <n v="179.4"/>
  </r>
  <r>
    <s v="PORTSMOUTH"/>
    <s v="PME"/>
    <s v="JERSEY/PORTSMOUTH"/>
    <s v="GCI"/>
    <s v="P201902061"/>
    <d v="2019-12-21T20:20:00"/>
    <d v="2019-12-21T21:57:00"/>
    <x v="1"/>
    <x v="0"/>
    <n v="9"/>
    <s v="P"/>
    <s v="Commodore Clipper"/>
    <x v="5"/>
    <x v="0"/>
    <n v="1.7"/>
    <n v="15.299999999999999"/>
  </r>
  <r>
    <s v="PORTSMOUTH"/>
    <s v="PME"/>
    <s v="JERSEY/PORTSMOUTH"/>
    <s v="GCI"/>
    <s v="P201902061"/>
    <d v="2019-12-21T20:20:00"/>
    <d v="2019-12-21T21:57:00"/>
    <x v="1"/>
    <x v="2"/>
    <n v="1"/>
    <s v="P"/>
    <s v="Commodore Clipper"/>
    <x v="5"/>
    <x v="0"/>
    <n v="0"/>
    <n v="0"/>
  </r>
  <r>
    <s v="PORTSMOUTH"/>
    <s v="GCI"/>
    <s v="JERSEY/PORTSMOUTH"/>
    <s v="JER"/>
    <s v="P201902061"/>
    <d v="2019-12-21T20:20:00"/>
    <d v="2019-12-21T21:57:00"/>
    <x v="0"/>
    <x v="1"/>
    <n v="3"/>
    <s v="P"/>
    <s v="Commodore Clipper"/>
    <x v="3"/>
    <x v="0"/>
    <n v="0.89"/>
    <n v="2.67"/>
  </r>
  <r>
    <s v="PORTSMOUTH"/>
    <s v="GCI"/>
    <s v="JERSEY/PORTSMOUTH"/>
    <s v="JER"/>
    <s v="P201902061"/>
    <d v="2019-12-21T20:20:00"/>
    <d v="2019-12-21T21:57:00"/>
    <x v="0"/>
    <x v="0"/>
    <n v="1"/>
    <s v="P"/>
    <s v="Commodore Clipper"/>
    <x v="3"/>
    <x v="0"/>
    <n v="0.46"/>
    <n v="0.46"/>
  </r>
  <r>
    <s v="PORTSMOUTH"/>
    <s v="GCI"/>
    <s v="JERSEY/PORTSMOUTH"/>
    <s v="PME"/>
    <s v="P201902061"/>
    <d v="2019-12-21T20:20:00"/>
    <d v="2019-12-21T21:57:00"/>
    <x v="0"/>
    <x v="1"/>
    <n v="83"/>
    <s v="P"/>
    <s v="Commodore Clipper"/>
    <x v="5"/>
    <x v="0"/>
    <n v="3.45"/>
    <n v="286.35000000000002"/>
  </r>
  <r>
    <s v="PORTSMOUTH"/>
    <s v="GCI"/>
    <s v="JERSEY/PORTSMOUTH"/>
    <s v="PME"/>
    <s v="P201902061"/>
    <d v="2019-12-21T20:20:00"/>
    <d v="2019-12-21T21:57:00"/>
    <x v="0"/>
    <x v="0"/>
    <n v="5"/>
    <s v="P"/>
    <s v="Commodore Clipper"/>
    <x v="5"/>
    <x v="0"/>
    <n v="1.7"/>
    <n v="8.5"/>
  </r>
  <r>
    <s v="PORTSMOUTH"/>
    <s v="GCI"/>
    <s v="JERSEY/PORTSMOUTH"/>
    <s v="PME"/>
    <s v="P201902060"/>
    <d v="2019-12-20T20:39:00"/>
    <d v="2019-12-20T22:09:00"/>
    <x v="0"/>
    <x v="2"/>
    <n v="2"/>
    <s v="P"/>
    <s v="Commodore Clipper"/>
    <x v="5"/>
    <x v="0"/>
    <n v="0"/>
    <n v="0"/>
  </r>
  <r>
    <s v="PORTSMOUTH"/>
    <s v="GCI"/>
    <s v="JERSEY/PORTSMOUTH"/>
    <s v="SML"/>
    <s v="P201902060"/>
    <d v="2019-12-20T20:39:00"/>
    <d v="2019-12-20T22:09:00"/>
    <x v="0"/>
    <x v="1"/>
    <n v="25"/>
    <s v="P"/>
    <s v="Commodore Clipper"/>
    <x v="1"/>
    <x v="0"/>
    <n v="3.45"/>
    <n v="86.25"/>
  </r>
  <r>
    <s v="PORTSMOUTH"/>
    <s v="PME"/>
    <s v="JERSEY/PORTSMOUTH"/>
    <s v="GCI"/>
    <s v="P201902060"/>
    <d v="2019-12-20T20:39:00"/>
    <d v="2019-12-20T22:09:00"/>
    <x v="1"/>
    <x v="1"/>
    <n v="63"/>
    <s v="P"/>
    <s v="Commodore Clipper"/>
    <x v="5"/>
    <x v="0"/>
    <n v="3.45"/>
    <n v="217.35000000000002"/>
  </r>
  <r>
    <s v="PORTSMOUTH"/>
    <s v="PME"/>
    <s v="JERSEY/PORTSMOUTH"/>
    <s v="GCI"/>
    <s v="P201902060"/>
    <d v="2019-12-20T20:39:00"/>
    <d v="2019-12-20T22:09:00"/>
    <x v="1"/>
    <x v="0"/>
    <n v="9"/>
    <s v="P"/>
    <s v="Commodore Clipper"/>
    <x v="5"/>
    <x v="0"/>
    <n v="1.7"/>
    <n v="15.299999999999999"/>
  </r>
  <r>
    <s v="PORTSMOUTH"/>
    <s v="PME"/>
    <s v="JERSEY/PORTSMOUTH"/>
    <s v="GCI"/>
    <s v="P201902060"/>
    <d v="2019-12-20T20:39:00"/>
    <d v="2019-12-20T22:09:00"/>
    <x v="1"/>
    <x v="2"/>
    <n v="2"/>
    <s v="P"/>
    <s v="Commodore Clipper"/>
    <x v="5"/>
    <x v="0"/>
    <n v="0"/>
    <n v="0"/>
  </r>
  <r>
    <s v="PORTSMOUTH"/>
    <s v="GCI"/>
    <s v="JERSEY/PORTSMOUTH"/>
    <s v="SML"/>
    <s v="P201902060"/>
    <d v="2019-12-20T20:39:00"/>
    <d v="2019-12-20T22:09:00"/>
    <x v="0"/>
    <x v="0"/>
    <n v="1"/>
    <s v="P"/>
    <s v="Commodore Clipper"/>
    <x v="1"/>
    <x v="0"/>
    <n v="1.7"/>
    <n v="1.7"/>
  </r>
  <r>
    <s v="PORTSMOUTH"/>
    <s v="GCI"/>
    <s v="JERSEY/PORTSMOUTH"/>
    <s v="SML"/>
    <s v="P201902060"/>
    <d v="2019-12-20T20:39:00"/>
    <d v="2019-12-20T22:09:00"/>
    <x v="0"/>
    <x v="2"/>
    <n v="2"/>
    <s v="P"/>
    <s v="Commodore Clipper"/>
    <x v="1"/>
    <x v="0"/>
    <n v="0"/>
    <n v="0"/>
  </r>
  <r>
    <s v="PORTSMOUTH"/>
    <s v="GCI"/>
    <s v="JERSEY/PORTSMOUTH"/>
    <s v="JER"/>
    <s v="P201902060"/>
    <d v="2019-12-20T20:39:00"/>
    <d v="2019-12-20T22:09:00"/>
    <x v="0"/>
    <x v="1"/>
    <n v="4"/>
    <s v="P"/>
    <s v="Commodore Clipper"/>
    <x v="3"/>
    <x v="0"/>
    <n v="0.89"/>
    <n v="3.56"/>
  </r>
  <r>
    <s v="PORTSMOUTH"/>
    <s v="GCI"/>
    <s v="JERSEY/PORTSMOUTH"/>
    <s v="PME"/>
    <s v="P201902060"/>
    <d v="2019-12-20T20:39:00"/>
    <d v="2019-12-20T22:09:00"/>
    <x v="0"/>
    <x v="1"/>
    <n v="63"/>
    <s v="P"/>
    <s v="Commodore Clipper"/>
    <x v="5"/>
    <x v="0"/>
    <n v="3.45"/>
    <n v="217.35000000000002"/>
  </r>
  <r>
    <s v="PORTSMOUTH"/>
    <s v="GCI"/>
    <s v="JERSEY/PORTSMOUTH"/>
    <s v="PME"/>
    <s v="P201902060"/>
    <d v="2019-12-20T20:39:00"/>
    <d v="2019-12-20T22:09:00"/>
    <x v="0"/>
    <x v="0"/>
    <n v="23"/>
    <s v="P"/>
    <s v="Commodore Clipper"/>
    <x v="5"/>
    <x v="0"/>
    <n v="1.7"/>
    <n v="39.1"/>
  </r>
  <r>
    <s v="JERSEY/PORTSMOUTH"/>
    <s v="GCI"/>
    <s v="PORTSMOUTH"/>
    <s v="PME"/>
    <s v="P201902059"/>
    <d v="2019-12-20T00:10:00"/>
    <d v="2019-12-20T02:48:00"/>
    <x v="0"/>
    <x v="0"/>
    <n v="11"/>
    <s v="P"/>
    <s v="Commodore Clipper"/>
    <x v="5"/>
    <x v="0"/>
    <n v="1.7"/>
    <n v="18.7"/>
  </r>
  <r>
    <s v="JERSEY/PORTSMOUTH"/>
    <s v="SML"/>
    <s v="PORTSMOUTH"/>
    <s v="GCI"/>
    <s v="P201902059"/>
    <d v="2019-12-20T00:10:00"/>
    <d v="2019-12-20T02:48:00"/>
    <x v="1"/>
    <x v="1"/>
    <n v="5"/>
    <s v="P"/>
    <s v="Commodore Clipper"/>
    <x v="1"/>
    <x v="0"/>
    <n v="3.45"/>
    <n v="17.25"/>
  </r>
  <r>
    <s v="JERSEY/PORTSMOUTH"/>
    <s v="SML"/>
    <s v="PORTSMOUTH"/>
    <s v="GCI"/>
    <s v="P201902059"/>
    <d v="2019-12-20T00:10:00"/>
    <d v="2019-12-20T02:48:00"/>
    <x v="1"/>
    <x v="2"/>
    <n v="1"/>
    <s v="P"/>
    <s v="Commodore Clipper"/>
    <x v="1"/>
    <x v="0"/>
    <n v="0"/>
    <n v="0"/>
  </r>
  <r>
    <s v="JERSEY/PORTSMOUTH"/>
    <s v="JER"/>
    <s v="PORTSMOUTH"/>
    <s v="GCI"/>
    <s v="P201902059"/>
    <d v="2019-12-20T00:10:00"/>
    <d v="2019-12-20T02:48:00"/>
    <x v="1"/>
    <x v="1"/>
    <n v="9"/>
    <s v="P"/>
    <s v="Commodore Clipper"/>
    <x v="3"/>
    <x v="0"/>
    <n v="0.89"/>
    <n v="8.01"/>
  </r>
  <r>
    <s v="JERSEY/PORTSMOUTH"/>
    <s v="JER"/>
    <s v="PORTSMOUTH"/>
    <s v="GCI"/>
    <s v="P201902059"/>
    <d v="2019-12-20T00:10:00"/>
    <d v="2019-12-20T02:48:00"/>
    <x v="1"/>
    <x v="2"/>
    <n v="1"/>
    <s v="P"/>
    <s v="Commodore Clipper"/>
    <x v="3"/>
    <x v="0"/>
    <n v="0"/>
    <n v="0"/>
  </r>
  <r>
    <s v="JERSEY/PORTSMOUTH"/>
    <s v="PME"/>
    <s v="PORTSMOUTH"/>
    <s v="GCI"/>
    <s v="P201902059"/>
    <d v="2019-12-20T00:10:00"/>
    <d v="2019-12-20T02:48:00"/>
    <x v="1"/>
    <x v="1"/>
    <n v="28"/>
    <s v="P"/>
    <s v="Commodore Clipper"/>
    <x v="5"/>
    <x v="0"/>
    <n v="3.45"/>
    <n v="96.600000000000009"/>
  </r>
  <r>
    <s v="JERSEY/PORTSMOUTH"/>
    <s v="PME"/>
    <s v="PORTSMOUTH"/>
    <s v="GCI"/>
    <s v="P201902059"/>
    <d v="2019-12-20T00:10:00"/>
    <d v="2019-12-20T02:48:00"/>
    <x v="1"/>
    <x v="0"/>
    <n v="5"/>
    <s v="P"/>
    <s v="Commodore Clipper"/>
    <x v="5"/>
    <x v="0"/>
    <n v="1.7"/>
    <n v="8.5"/>
  </r>
  <r>
    <s v="JERSEY/PORTSMOUTH"/>
    <s v="GCI"/>
    <s v="PORTSMOUTH"/>
    <s v="PME"/>
    <s v="P201902059"/>
    <d v="2019-12-20T00:10:00"/>
    <d v="2019-12-20T02:48:00"/>
    <x v="0"/>
    <x v="1"/>
    <n v="90"/>
    <s v="P"/>
    <s v="Commodore Clipper"/>
    <x v="5"/>
    <x v="0"/>
    <n v="3.45"/>
    <n v="310.5"/>
  </r>
  <r>
    <s v="PORTSMOUTH"/>
    <s v="GCI"/>
    <s v="JERSEY/PORTSMOUTH"/>
    <s v="JER"/>
    <s v="P201902057"/>
    <d v="2019-12-23T21:34:00"/>
    <d v="2019-12-23T23:39:00"/>
    <x v="0"/>
    <x v="1"/>
    <n v="4"/>
    <s v="P"/>
    <s v="Commodore Clipper"/>
    <x v="3"/>
    <x v="0"/>
    <n v="0.89"/>
    <n v="3.56"/>
  </r>
  <r>
    <s v="PORTSMOUTH"/>
    <s v="GCI"/>
    <s v="JERSEY/PORTSMOUTH"/>
    <s v="PME"/>
    <s v="P201902057"/>
    <d v="2019-12-23T21:34:00"/>
    <d v="2019-12-23T23:39:00"/>
    <x v="0"/>
    <x v="1"/>
    <n v="61"/>
    <s v="P"/>
    <s v="Commodore Clipper"/>
    <x v="5"/>
    <x v="0"/>
    <n v="3.45"/>
    <n v="210.45000000000002"/>
  </r>
  <r>
    <s v="PORTSMOUTH"/>
    <s v="GCI"/>
    <s v="JERSEY/PORTSMOUTH"/>
    <s v="PME"/>
    <s v="P201902057"/>
    <d v="2019-12-23T21:34:00"/>
    <d v="2019-12-23T23:39:00"/>
    <x v="0"/>
    <x v="0"/>
    <n v="12"/>
    <s v="P"/>
    <s v="Commodore Clipper"/>
    <x v="5"/>
    <x v="0"/>
    <n v="1.7"/>
    <n v="20.399999999999999"/>
  </r>
  <r>
    <s v="PORTSMOUTH"/>
    <s v="GCI"/>
    <s v="JERSEY/PORTSMOUTH"/>
    <s v="PME"/>
    <s v="P201902057"/>
    <d v="2019-12-23T21:34:00"/>
    <d v="2019-12-23T23:39:00"/>
    <x v="0"/>
    <x v="2"/>
    <n v="1"/>
    <s v="P"/>
    <s v="Commodore Clipper"/>
    <x v="5"/>
    <x v="0"/>
    <n v="0"/>
    <n v="0"/>
  </r>
  <r>
    <s v="PORTSMOUTH"/>
    <s v="PME"/>
    <s v="JERSEY/PORTSMOUTH"/>
    <s v="GCI"/>
    <s v="P201902057"/>
    <d v="2019-12-23T21:34:00"/>
    <d v="2019-12-23T23:39:00"/>
    <x v="1"/>
    <x v="1"/>
    <n v="85"/>
    <s v="P"/>
    <s v="Commodore Clipper"/>
    <x v="5"/>
    <x v="0"/>
    <n v="3.45"/>
    <n v="293.25"/>
  </r>
  <r>
    <s v="PORTSMOUTH"/>
    <s v="PME"/>
    <s v="JERSEY/PORTSMOUTH"/>
    <s v="GCI"/>
    <s v="P201902057"/>
    <d v="2019-12-23T21:34:00"/>
    <d v="2019-12-23T23:39:00"/>
    <x v="1"/>
    <x v="0"/>
    <n v="3"/>
    <s v="P"/>
    <s v="Commodore Clipper"/>
    <x v="5"/>
    <x v="0"/>
    <n v="1.7"/>
    <n v="5.0999999999999996"/>
  </r>
  <r>
    <s v="PORTSMOUTH"/>
    <s v="PME"/>
    <s v="JERSEY/PORTSMOUTH"/>
    <s v="GCI"/>
    <s v="P201902057"/>
    <d v="2019-12-23T21:34:00"/>
    <d v="2019-12-23T23:39:00"/>
    <x v="1"/>
    <x v="2"/>
    <n v="5"/>
    <s v="P"/>
    <s v="Commodore Clipper"/>
    <x v="5"/>
    <x v="0"/>
    <n v="0"/>
    <n v="0"/>
  </r>
  <r>
    <s v="JERSEY/PORTSMOUTH"/>
    <s v="GCI"/>
    <s v="PORTSMOUTH"/>
    <s v="PME"/>
    <s v="P201902056"/>
    <d v="2019-12-22T20:40:00"/>
    <d v="2019-12-22T22:25:00"/>
    <x v="0"/>
    <x v="2"/>
    <n v="2"/>
    <s v="P"/>
    <s v="Commodore Clipper"/>
    <x v="5"/>
    <x v="0"/>
    <n v="0"/>
    <n v="0"/>
  </r>
  <r>
    <s v="JERSEY/PORTSMOUTH"/>
    <s v="PME"/>
    <s v="PORTSMOUTH"/>
    <s v="GCI"/>
    <s v="P201902056"/>
    <d v="2019-12-22T20:40:00"/>
    <d v="2019-12-22T22:25:00"/>
    <x v="1"/>
    <x v="1"/>
    <n v="96"/>
    <s v="P"/>
    <s v="Commodore Clipper"/>
    <x v="5"/>
    <x v="0"/>
    <n v="3.45"/>
    <n v="331.20000000000005"/>
  </r>
  <r>
    <s v="JERSEY/PORTSMOUTH"/>
    <s v="PME"/>
    <s v="PORTSMOUTH"/>
    <s v="GCI"/>
    <s v="P201902056"/>
    <d v="2019-12-22T20:40:00"/>
    <d v="2019-12-22T22:25:00"/>
    <x v="1"/>
    <x v="0"/>
    <n v="17"/>
    <s v="P"/>
    <s v="Commodore Clipper"/>
    <x v="5"/>
    <x v="0"/>
    <n v="1.7"/>
    <n v="28.9"/>
  </r>
  <r>
    <s v="JERSEY/PORTSMOUTH"/>
    <s v="GCI"/>
    <s v="PORTSMOUTH"/>
    <s v="SML"/>
    <s v="P201902056"/>
    <d v="2019-12-22T20:40:00"/>
    <d v="2019-12-22T22:25:00"/>
    <x v="0"/>
    <x v="1"/>
    <n v="2"/>
    <s v="P"/>
    <s v="Commodore Clipper"/>
    <x v="1"/>
    <x v="0"/>
    <n v="3.45"/>
    <n v="6.9"/>
  </r>
  <r>
    <s v="JERSEY/PORTSMOUTH"/>
    <s v="GCI"/>
    <s v="PORTSMOUTH"/>
    <s v="JER"/>
    <s v="P201902056"/>
    <d v="2019-12-22T20:40:00"/>
    <d v="2019-12-22T22:25:00"/>
    <x v="0"/>
    <x v="1"/>
    <n v="6"/>
    <s v="P"/>
    <s v="Commodore Clipper"/>
    <x v="3"/>
    <x v="0"/>
    <n v="0.89"/>
    <n v="5.34"/>
  </r>
  <r>
    <s v="JERSEY/PORTSMOUTH"/>
    <s v="GCI"/>
    <s v="PORTSMOUTH"/>
    <s v="JER"/>
    <s v="P201902056"/>
    <d v="2019-12-22T20:40:00"/>
    <d v="2019-12-22T22:25:00"/>
    <x v="0"/>
    <x v="2"/>
    <n v="1"/>
    <s v="P"/>
    <s v="Commodore Clipper"/>
    <x v="3"/>
    <x v="0"/>
    <n v="0"/>
    <n v="0"/>
  </r>
  <r>
    <s v="JERSEY/PORTSMOUTH"/>
    <s v="GCI"/>
    <s v="PORTSMOUTH"/>
    <s v="PME"/>
    <s v="P201902056"/>
    <d v="2019-12-22T20:40:00"/>
    <d v="2019-12-22T22:25:00"/>
    <x v="0"/>
    <x v="1"/>
    <n v="84"/>
    <s v="P"/>
    <s v="Commodore Clipper"/>
    <x v="5"/>
    <x v="0"/>
    <n v="3.45"/>
    <n v="289.8"/>
  </r>
  <r>
    <s v="JERSEY/PORTSMOUTH"/>
    <s v="GCI"/>
    <s v="PORTSMOUTH"/>
    <s v="PME"/>
    <s v="P201902056"/>
    <d v="2019-12-22T20:40:00"/>
    <d v="2019-12-22T22:25:00"/>
    <x v="0"/>
    <x v="0"/>
    <n v="14"/>
    <s v="P"/>
    <s v="Commodore Clipper"/>
    <x v="5"/>
    <x v="0"/>
    <n v="1.7"/>
    <n v="23.8"/>
  </r>
  <r>
    <s v="PORTSMOUTH"/>
    <s v="GCI"/>
    <s v="PORTSMOUTH"/>
    <s v="PME"/>
    <s v="P201902055"/>
    <d v="2019-12-10T20:15:00"/>
    <d v="2019-12-10T22:33:00"/>
    <x v="0"/>
    <x v="0"/>
    <n v="2"/>
    <s v="P"/>
    <s v="Commodore Clipper"/>
    <x v="5"/>
    <x v="0"/>
    <n v="1.7"/>
    <n v="3.4"/>
  </r>
  <r>
    <s v="PORTSMOUTH"/>
    <s v="PME"/>
    <s v="PORTSMOUTH"/>
    <s v="GCI"/>
    <s v="P201902055"/>
    <d v="2019-12-10T20:15:00"/>
    <d v="2019-12-10T22:33:00"/>
    <x v="1"/>
    <x v="1"/>
    <n v="31"/>
    <s v="P"/>
    <s v="Commodore Clipper"/>
    <x v="5"/>
    <x v="0"/>
    <n v="3.45"/>
    <n v="106.95"/>
  </r>
  <r>
    <s v="PORTSMOUTH"/>
    <s v="PME"/>
    <s v="PORTSMOUTH"/>
    <s v="GCI"/>
    <s v="P201902055"/>
    <d v="2019-12-10T20:15:00"/>
    <d v="2019-12-10T22:33:00"/>
    <x v="1"/>
    <x v="0"/>
    <n v="1"/>
    <s v="P"/>
    <s v="Commodore Clipper"/>
    <x v="5"/>
    <x v="0"/>
    <n v="1.7"/>
    <n v="1.7"/>
  </r>
  <r>
    <s v="PORTSMOUTH"/>
    <s v="PME"/>
    <s v="PORTSMOUTH"/>
    <s v="GCI"/>
    <s v="P201902055"/>
    <d v="2019-12-10T20:15:00"/>
    <d v="2019-12-10T22:33:00"/>
    <x v="1"/>
    <x v="2"/>
    <n v="1"/>
    <s v="P"/>
    <s v="Commodore Clipper"/>
    <x v="5"/>
    <x v="0"/>
    <n v="0"/>
    <n v="0"/>
  </r>
  <r>
    <s v="PORTSMOUTH"/>
    <s v="GCI"/>
    <s v="PORTSMOUTH"/>
    <s v="JER"/>
    <s v="P201902055"/>
    <d v="2019-12-10T20:15:00"/>
    <d v="2019-12-10T22:33:00"/>
    <x v="0"/>
    <x v="1"/>
    <n v="1"/>
    <s v="P"/>
    <s v="Commodore Clipper"/>
    <x v="3"/>
    <x v="0"/>
    <n v="0.89"/>
    <n v="0.89"/>
  </r>
  <r>
    <s v="PORTSMOUTH"/>
    <s v="GCI"/>
    <s v="PORTSMOUTH"/>
    <s v="PME"/>
    <s v="P201902055"/>
    <d v="2019-12-10T20:15:00"/>
    <d v="2019-12-10T22:33:00"/>
    <x v="0"/>
    <x v="1"/>
    <n v="47"/>
    <s v="P"/>
    <s v="Commodore Clipper"/>
    <x v="5"/>
    <x v="0"/>
    <n v="3.45"/>
    <n v="162.15"/>
  </r>
  <r>
    <s v="PORTSMOUTH"/>
    <s v="GCI"/>
    <s v="PORTSMOUTH"/>
    <s v="PME"/>
    <s v="P201902054"/>
    <d v="2019-12-09T19:49:00"/>
    <d v="2019-12-09T22:38:00"/>
    <x v="0"/>
    <x v="2"/>
    <n v="1"/>
    <s v="P"/>
    <s v="Commodore Clipper"/>
    <x v="5"/>
    <x v="0"/>
    <n v="0"/>
    <n v="0"/>
  </r>
  <r>
    <s v="PORTSMOUTH"/>
    <s v="PME"/>
    <s v="PORTSMOUTH"/>
    <s v="JER"/>
    <s v="P201902054"/>
    <d v="2019-12-09T19:49:00"/>
    <d v="2019-12-09T22:38:00"/>
    <x v="2"/>
    <x v="1"/>
    <n v="2"/>
    <s v="P"/>
    <s v="Commodore Clipper"/>
    <x v="5"/>
    <x v="0"/>
    <n v="1.72"/>
    <n v="3.44"/>
  </r>
  <r>
    <s v="PORTSMOUTH"/>
    <s v="PME"/>
    <s v="PORTSMOUTH"/>
    <s v="GCI"/>
    <s v="P201902054"/>
    <d v="2019-12-09T19:49:00"/>
    <d v="2019-12-09T22:38:00"/>
    <x v="1"/>
    <x v="1"/>
    <n v="39"/>
    <s v="P"/>
    <s v="Commodore Clipper"/>
    <x v="5"/>
    <x v="0"/>
    <n v="3.45"/>
    <n v="134.55000000000001"/>
  </r>
  <r>
    <s v="PORTSMOUTH"/>
    <s v="GCI"/>
    <s v="PORTSMOUTH"/>
    <s v="PME"/>
    <s v="P201902054"/>
    <d v="2019-12-09T19:49:00"/>
    <d v="2019-12-09T22:38:00"/>
    <x v="0"/>
    <x v="1"/>
    <n v="39"/>
    <s v="P"/>
    <s v="Commodore Clipper"/>
    <x v="5"/>
    <x v="0"/>
    <n v="3.45"/>
    <n v="134.55000000000001"/>
  </r>
  <r>
    <s v="PORTSMOUTH"/>
    <s v="GCI"/>
    <s v="PORTSMOUTH"/>
    <s v="PME"/>
    <s v="P201902054"/>
    <d v="2019-12-09T19:49:00"/>
    <d v="2019-12-09T22:38:00"/>
    <x v="0"/>
    <x v="0"/>
    <n v="2"/>
    <s v="P"/>
    <s v="Commodore Clipper"/>
    <x v="5"/>
    <x v="0"/>
    <n v="1.7"/>
    <n v="3.4"/>
  </r>
  <r>
    <s v="JERSEY/PORTSMOUTH"/>
    <s v="GCI"/>
    <s v="PORTSMOUTH"/>
    <s v="PME"/>
    <s v="P201902052"/>
    <d v="2019-12-07T23:57:00"/>
    <d v="2019-12-08T01:50:00"/>
    <x v="0"/>
    <x v="0"/>
    <n v="1"/>
    <s v="P"/>
    <s v="Commodore Clipper"/>
    <x v="5"/>
    <x v="0"/>
    <n v="1.7"/>
    <n v="1.7"/>
  </r>
  <r>
    <s v="JERSEY/PORTSMOUTH"/>
    <s v="SML"/>
    <s v="PORTSMOUTH"/>
    <s v="GCI"/>
    <s v="P201902052"/>
    <d v="2019-12-07T23:57:00"/>
    <d v="2019-12-08T01:50:00"/>
    <x v="1"/>
    <x v="1"/>
    <n v="7"/>
    <s v="P"/>
    <s v="Commodore Clipper"/>
    <x v="1"/>
    <x v="0"/>
    <n v="3.45"/>
    <n v="24.150000000000002"/>
  </r>
  <r>
    <s v="JERSEY/PORTSMOUTH"/>
    <s v="SML"/>
    <s v="PORTSMOUTH"/>
    <s v="GCI"/>
    <s v="P201902052"/>
    <d v="2019-12-07T23:57:00"/>
    <d v="2019-12-08T01:50:00"/>
    <x v="1"/>
    <x v="0"/>
    <n v="1"/>
    <s v="P"/>
    <s v="Commodore Clipper"/>
    <x v="1"/>
    <x v="0"/>
    <n v="1.7"/>
    <n v="1.7"/>
  </r>
  <r>
    <s v="JERSEY/PORTSMOUTH"/>
    <s v="JER"/>
    <s v="PORTSMOUTH"/>
    <s v="GCI"/>
    <s v="P201902052"/>
    <d v="2019-12-07T23:57:00"/>
    <d v="2019-12-08T01:50:00"/>
    <x v="1"/>
    <x v="1"/>
    <n v="18"/>
    <s v="P"/>
    <s v="Commodore Clipper"/>
    <x v="3"/>
    <x v="0"/>
    <n v="0.89"/>
    <n v="16.02"/>
  </r>
  <r>
    <s v="JERSEY/PORTSMOUTH"/>
    <s v="JER"/>
    <s v="PORTSMOUTH"/>
    <s v="GCI"/>
    <s v="P201902052"/>
    <d v="2019-12-07T23:57:00"/>
    <d v="2019-12-08T01:50:00"/>
    <x v="1"/>
    <x v="0"/>
    <n v="7"/>
    <s v="P"/>
    <s v="Commodore Clipper"/>
    <x v="3"/>
    <x v="0"/>
    <n v="0.46"/>
    <n v="3.22"/>
  </r>
  <r>
    <s v="JERSEY/PORTSMOUTH"/>
    <s v="PME"/>
    <s v="PORTSMOUTH"/>
    <s v="GCI"/>
    <s v="P201902052"/>
    <d v="2019-12-07T23:57:00"/>
    <d v="2019-12-08T01:50:00"/>
    <x v="1"/>
    <x v="1"/>
    <n v="9"/>
    <s v="P"/>
    <s v="Commodore Clipper"/>
    <x v="5"/>
    <x v="0"/>
    <n v="3.45"/>
    <n v="31.05"/>
  </r>
  <r>
    <s v="JERSEY/PORTSMOUTH"/>
    <s v="GCI"/>
    <s v="PORTSMOUTH"/>
    <s v="PME"/>
    <s v="P201902052"/>
    <d v="2019-12-07T23:57:00"/>
    <d v="2019-12-08T01:50:00"/>
    <x v="0"/>
    <x v="1"/>
    <n v="24"/>
    <s v="P"/>
    <s v="Commodore Clipper"/>
    <x v="5"/>
    <x v="0"/>
    <n v="3.45"/>
    <n v="82.800000000000011"/>
  </r>
  <r>
    <s v="PORTSMOUTH"/>
    <s v="GCI"/>
    <s v="JERSEY/PORTSMOUTH"/>
    <s v="PME"/>
    <s v="P201902044"/>
    <d v="2019-12-30T15:49:00"/>
    <d v="2019-12-30T17:01:00"/>
    <x v="0"/>
    <x v="1"/>
    <n v="2"/>
    <s v="P"/>
    <s v="Commodore Clipper"/>
    <x v="5"/>
    <x v="0"/>
    <n v="3.45"/>
    <n v="6.9"/>
  </r>
  <r>
    <s v="PORTSMOUTH"/>
    <s v="PME"/>
    <s v="JERSEY/PORTSMOUTH"/>
    <s v="GCI"/>
    <s v="P201902042"/>
    <d v="2019-12-28T15:50:00"/>
    <d v="2019-12-28T17:15:00"/>
    <x v="1"/>
    <x v="1"/>
    <n v="1"/>
    <s v="P"/>
    <s v="Commodore Clipper"/>
    <x v="5"/>
    <x v="0"/>
    <n v="3.45"/>
    <n v="3.45"/>
  </r>
  <r>
    <s v="PORTSMOUTH"/>
    <s v="GCI"/>
    <s v="JERSEY/PORTSMOUTH"/>
    <s v="PME"/>
    <s v="P201902039"/>
    <d v="2019-12-17T18:31:00"/>
    <d v="2019-12-17T21:05:00"/>
    <x v="0"/>
    <x v="0"/>
    <n v="3"/>
    <s v="P"/>
    <s v="Commodore Clipper"/>
    <x v="5"/>
    <x v="0"/>
    <n v="1.7"/>
    <n v="5.0999999999999996"/>
  </r>
  <r>
    <s v="PORTSMOUTH"/>
    <s v="PME"/>
    <s v="JERSEY/PORTSMOUTH"/>
    <s v="JER"/>
    <s v="P201902039"/>
    <d v="2019-12-17T18:31:00"/>
    <d v="2019-12-17T21:05:00"/>
    <x v="2"/>
    <x v="1"/>
    <n v="1"/>
    <s v="P"/>
    <s v="Commodore Clipper"/>
    <x v="5"/>
    <x v="0"/>
    <n v="1.72"/>
    <n v="1.72"/>
  </r>
  <r>
    <s v="PORTSMOUTH"/>
    <s v="PME"/>
    <s v="JERSEY/PORTSMOUTH"/>
    <s v="GCI"/>
    <s v="P201902039"/>
    <d v="2019-12-17T18:31:00"/>
    <d v="2019-12-17T21:05:00"/>
    <x v="1"/>
    <x v="1"/>
    <n v="33"/>
    <s v="P"/>
    <s v="Commodore Clipper"/>
    <x v="5"/>
    <x v="0"/>
    <n v="3.45"/>
    <n v="113.85000000000001"/>
  </r>
  <r>
    <s v="PORTSMOUTH"/>
    <s v="GCI"/>
    <s v="JERSEY/PORTSMOUTH"/>
    <s v="JER"/>
    <s v="P201902039"/>
    <d v="2019-12-17T18:31:00"/>
    <d v="2019-12-17T21:05:00"/>
    <x v="0"/>
    <x v="1"/>
    <n v="11"/>
    <s v="P"/>
    <s v="Commodore Clipper"/>
    <x v="3"/>
    <x v="0"/>
    <n v="0.89"/>
    <n v="9.7900000000000009"/>
  </r>
  <r>
    <s v="PORTSMOUTH"/>
    <s v="GCI"/>
    <s v="JERSEY/PORTSMOUTH"/>
    <s v="JER"/>
    <s v="P201902039"/>
    <d v="2019-12-17T18:31:00"/>
    <d v="2019-12-17T21:05:00"/>
    <x v="0"/>
    <x v="2"/>
    <n v="1"/>
    <s v="P"/>
    <s v="Commodore Clipper"/>
    <x v="3"/>
    <x v="0"/>
    <n v="0"/>
    <n v="0"/>
  </r>
  <r>
    <s v="PORTSMOUTH"/>
    <s v="GCI"/>
    <s v="JERSEY/PORTSMOUTH"/>
    <s v="PME"/>
    <s v="P201902039"/>
    <d v="2019-12-17T18:31:00"/>
    <d v="2019-12-17T21:05:00"/>
    <x v="0"/>
    <x v="1"/>
    <n v="29"/>
    <s v="P"/>
    <s v="Commodore Clipper"/>
    <x v="5"/>
    <x v="0"/>
    <n v="3.45"/>
    <n v="100.05000000000001"/>
  </r>
  <r>
    <s v="PORTSMOUTH"/>
    <s v="PME"/>
    <s v="JERSEY/PORTSMOUTH"/>
    <s v="GCI"/>
    <s v="P201902038"/>
    <d v="2019-12-16T18:06:00"/>
    <d v="2019-12-16T19:44:00"/>
    <x v="1"/>
    <x v="1"/>
    <n v="22"/>
    <s v="P"/>
    <s v="Commodore Clipper"/>
    <x v="5"/>
    <x v="0"/>
    <n v="3.45"/>
    <n v="75.900000000000006"/>
  </r>
  <r>
    <s v="PORTSMOUTH"/>
    <s v="GCI"/>
    <s v="JERSEY/PORTSMOUTH"/>
    <s v="JER"/>
    <s v="P201902038"/>
    <d v="2019-12-16T18:06:00"/>
    <d v="2019-12-16T19:44:00"/>
    <x v="0"/>
    <x v="1"/>
    <n v="2"/>
    <s v="P"/>
    <s v="Commodore Clipper"/>
    <x v="3"/>
    <x v="0"/>
    <n v="0.89"/>
    <n v="1.78"/>
  </r>
  <r>
    <s v="PORTSMOUTH"/>
    <s v="GCI"/>
    <s v="JERSEY/PORTSMOUTH"/>
    <s v="PME"/>
    <s v="P201902038"/>
    <d v="2019-12-16T18:06:00"/>
    <d v="2019-12-16T19:44:00"/>
    <x v="0"/>
    <x v="1"/>
    <n v="28"/>
    <s v="P"/>
    <s v="Commodore Clipper"/>
    <x v="5"/>
    <x v="0"/>
    <n v="3.45"/>
    <n v="96.600000000000009"/>
  </r>
  <r>
    <s v="PORTSMOUTH"/>
    <s v="GCI"/>
    <s v="JERSEY/PORTSMOUTH"/>
    <s v="PME"/>
    <s v="P201902038"/>
    <d v="2019-12-16T18:06:00"/>
    <d v="2019-12-16T19:44:00"/>
    <x v="0"/>
    <x v="0"/>
    <n v="1"/>
    <s v="P"/>
    <s v="Commodore Clipper"/>
    <x v="5"/>
    <x v="0"/>
    <n v="1.7"/>
    <n v="1.7"/>
  </r>
  <r>
    <s v="JERSEY/PORTSMOUTH"/>
    <s v="GCI"/>
    <s v="PORTSMOUTH"/>
    <s v="PME"/>
    <s v="P201902037"/>
    <d v="2019-12-16T00:12:00"/>
    <d v="2019-12-16T02:15:00"/>
    <x v="0"/>
    <x v="0"/>
    <n v="1"/>
    <s v="P"/>
    <s v="Commodore Clipper"/>
    <x v="5"/>
    <x v="0"/>
    <n v="1.7"/>
    <n v="1.7"/>
  </r>
  <r>
    <s v="JERSEY/PORTSMOUTH"/>
    <s v="JER"/>
    <s v="PORTSMOUTH"/>
    <s v="GCI"/>
    <s v="P201902037"/>
    <d v="2019-12-16T00:12:00"/>
    <d v="2019-12-16T02:15:00"/>
    <x v="1"/>
    <x v="1"/>
    <n v="2"/>
    <s v="P"/>
    <s v="Commodore Clipper"/>
    <x v="3"/>
    <x v="0"/>
    <n v="0.89"/>
    <n v="1.78"/>
  </r>
  <r>
    <s v="JERSEY/PORTSMOUTH"/>
    <s v="PME"/>
    <s v="PORTSMOUTH"/>
    <s v="GCI"/>
    <s v="P201902037"/>
    <d v="2019-12-16T00:12:00"/>
    <d v="2019-12-16T02:15:00"/>
    <x v="1"/>
    <x v="1"/>
    <n v="40"/>
    <s v="P"/>
    <s v="Commodore Clipper"/>
    <x v="5"/>
    <x v="0"/>
    <n v="3.45"/>
    <n v="138"/>
  </r>
  <r>
    <s v="JERSEY/PORTSMOUTH"/>
    <s v="PME"/>
    <s v="PORTSMOUTH"/>
    <s v="GCI"/>
    <s v="P201902037"/>
    <d v="2019-12-16T00:12:00"/>
    <d v="2019-12-16T02:15:00"/>
    <x v="1"/>
    <x v="0"/>
    <n v="2"/>
    <s v="P"/>
    <s v="Commodore Clipper"/>
    <x v="5"/>
    <x v="0"/>
    <n v="1.7"/>
    <n v="3.4"/>
  </r>
  <r>
    <s v="JERSEY/PORTSMOUTH"/>
    <s v="PME"/>
    <s v="PORTSMOUTH"/>
    <s v="GCI"/>
    <s v="P201902037"/>
    <d v="2019-12-16T00:12:00"/>
    <d v="2019-12-16T02:15:00"/>
    <x v="1"/>
    <x v="2"/>
    <n v="3"/>
    <s v="P"/>
    <s v="Commodore Clipper"/>
    <x v="5"/>
    <x v="0"/>
    <n v="0"/>
    <n v="0"/>
  </r>
  <r>
    <s v="JERSEY/PORTSMOUTH"/>
    <s v="GCI"/>
    <s v="PORTSMOUTH"/>
    <s v="PME"/>
    <s v="P201902037"/>
    <d v="2019-12-16T00:12:00"/>
    <d v="2019-12-16T02:15:00"/>
    <x v="0"/>
    <x v="1"/>
    <n v="25"/>
    <s v="P"/>
    <s v="Commodore Clipper"/>
    <x v="5"/>
    <x v="0"/>
    <n v="3.45"/>
    <n v="86.25"/>
  </r>
  <r>
    <s v="PORTSMOUTH"/>
    <s v="GCI"/>
    <s v="JERSEY/PORTSMOUTH"/>
    <s v="PME"/>
    <s v="P201902036"/>
    <d v="2019-12-14T15:00:00"/>
    <d v="2019-12-14T16:39:00"/>
    <x v="0"/>
    <x v="2"/>
    <n v="2"/>
    <s v="P"/>
    <s v="Commodore Clipper"/>
    <x v="5"/>
    <x v="0"/>
    <n v="0"/>
    <n v="0"/>
  </r>
  <r>
    <s v="PORTSMOUTH"/>
    <s v="PME"/>
    <s v="JERSEY/PORTSMOUTH"/>
    <s v="GCI"/>
    <s v="P201902036"/>
    <d v="2019-12-14T15:00:00"/>
    <d v="2019-12-14T16:39:00"/>
    <x v="1"/>
    <x v="1"/>
    <n v="49"/>
    <s v="P"/>
    <s v="Commodore Clipper"/>
    <x v="5"/>
    <x v="0"/>
    <n v="3.45"/>
    <n v="169.05"/>
  </r>
  <r>
    <s v="PORTSMOUTH"/>
    <s v="PME"/>
    <s v="JERSEY/PORTSMOUTH"/>
    <s v="GCI"/>
    <s v="P201902036"/>
    <d v="2019-12-14T15:00:00"/>
    <d v="2019-12-14T16:39:00"/>
    <x v="1"/>
    <x v="0"/>
    <n v="2"/>
    <s v="P"/>
    <s v="Commodore Clipper"/>
    <x v="5"/>
    <x v="0"/>
    <n v="1.7"/>
    <n v="3.4"/>
  </r>
  <r>
    <s v="PORTSMOUTH"/>
    <s v="GCI"/>
    <s v="JERSEY/PORTSMOUTH"/>
    <s v="SML"/>
    <s v="P201902036"/>
    <d v="2019-12-14T15:00:00"/>
    <d v="2019-12-14T16:39:00"/>
    <x v="0"/>
    <x v="1"/>
    <n v="31"/>
    <s v="P"/>
    <s v="Commodore Clipper"/>
    <x v="1"/>
    <x v="0"/>
    <n v="3.45"/>
    <n v="106.95"/>
  </r>
  <r>
    <s v="PORTSMOUTH"/>
    <s v="GCI"/>
    <s v="JERSEY/PORTSMOUTH"/>
    <s v="SML"/>
    <s v="P201902036"/>
    <d v="2019-12-14T15:00:00"/>
    <d v="2019-12-14T16:39:00"/>
    <x v="0"/>
    <x v="2"/>
    <n v="2"/>
    <s v="P"/>
    <s v="Commodore Clipper"/>
    <x v="1"/>
    <x v="0"/>
    <n v="0"/>
    <n v="0"/>
  </r>
  <r>
    <s v="PORTSMOUTH"/>
    <s v="GCI"/>
    <s v="JERSEY/PORTSMOUTH"/>
    <s v="JER"/>
    <s v="P201902036"/>
    <d v="2019-12-14T15:00:00"/>
    <d v="2019-12-14T16:39:00"/>
    <x v="0"/>
    <x v="1"/>
    <n v="7"/>
    <s v="P"/>
    <s v="Commodore Clipper"/>
    <x v="3"/>
    <x v="0"/>
    <n v="0.89"/>
    <n v="6.23"/>
  </r>
  <r>
    <s v="PORTSMOUTH"/>
    <s v="GCI"/>
    <s v="JERSEY/PORTSMOUTH"/>
    <s v="PME"/>
    <s v="P201902036"/>
    <d v="2019-12-14T15:00:00"/>
    <d v="2019-12-14T16:39:00"/>
    <x v="0"/>
    <x v="1"/>
    <n v="32"/>
    <s v="P"/>
    <s v="Commodore Clipper"/>
    <x v="5"/>
    <x v="0"/>
    <n v="3.45"/>
    <n v="110.4"/>
  </r>
  <r>
    <s v="PORTSMOUTH"/>
    <s v="GCI"/>
    <s v="JERSEY/PORTSMOUTH"/>
    <s v="PME"/>
    <s v="P201902036"/>
    <d v="2019-12-14T15:00:00"/>
    <d v="2019-12-14T16:39:00"/>
    <x v="0"/>
    <x v="0"/>
    <n v="4"/>
    <s v="P"/>
    <s v="Commodore Clipper"/>
    <x v="5"/>
    <x v="0"/>
    <n v="1.7"/>
    <n v="6.8"/>
  </r>
  <r>
    <s v="JERSEY/PORTSMOUTH"/>
    <s v="GCI"/>
    <s v="PORTSMOUTH"/>
    <s v="PME"/>
    <s v="P201902033"/>
    <d v="2019-12-11T22:51:00"/>
    <d v="2019-12-12T00:32:00"/>
    <x v="0"/>
    <x v="2"/>
    <n v="1"/>
    <s v="P"/>
    <s v="Commodore Clipper"/>
    <x v="5"/>
    <x v="0"/>
    <n v="0"/>
    <n v="0"/>
  </r>
  <r>
    <s v="JERSEY/PORTSMOUTH"/>
    <s v="JER"/>
    <s v="PORTSMOUTH"/>
    <s v="GCI"/>
    <s v="P201902033"/>
    <d v="2019-12-11T22:51:00"/>
    <d v="2019-12-12T00:32:00"/>
    <x v="1"/>
    <x v="1"/>
    <n v="2"/>
    <s v="P"/>
    <s v="Commodore Clipper"/>
    <x v="3"/>
    <x v="0"/>
    <n v="0.89"/>
    <n v="1.78"/>
  </r>
  <r>
    <s v="JERSEY/PORTSMOUTH"/>
    <s v="PME"/>
    <s v="PORTSMOUTH"/>
    <s v="GCI"/>
    <s v="P201902033"/>
    <d v="2019-12-11T22:51:00"/>
    <d v="2019-12-12T00:32:00"/>
    <x v="1"/>
    <x v="1"/>
    <n v="39"/>
    <s v="P"/>
    <s v="Commodore Clipper"/>
    <x v="5"/>
    <x v="0"/>
    <n v="3.45"/>
    <n v="134.55000000000001"/>
  </r>
  <r>
    <s v="JERSEY/PORTSMOUTH"/>
    <s v="GCI"/>
    <s v="PORTSMOUTH"/>
    <s v="PME"/>
    <s v="P201902033"/>
    <d v="2019-12-11T22:51:00"/>
    <d v="2019-12-12T00:32:00"/>
    <x v="0"/>
    <x v="1"/>
    <n v="27"/>
    <s v="P"/>
    <s v="Commodore Clipper"/>
    <x v="5"/>
    <x v="0"/>
    <n v="3.45"/>
    <n v="93.15"/>
  </r>
  <r>
    <s v="JERSEY/PORTSMOUTH"/>
    <s v="GCI"/>
    <s v="PORTSMOUTH"/>
    <s v="PME"/>
    <s v="P201902033"/>
    <d v="2019-12-11T22:51:00"/>
    <d v="2019-12-12T00:32:00"/>
    <x v="0"/>
    <x v="0"/>
    <n v="3"/>
    <s v="P"/>
    <s v="Commodore Clipper"/>
    <x v="5"/>
    <x v="0"/>
    <n v="1.7"/>
    <n v="5.0999999999999996"/>
  </r>
  <r>
    <s v="PORTSMOUTH"/>
    <s v="GCI"/>
    <s v="JERSEY/PORTSMOUTH"/>
    <s v="PME"/>
    <s v="P201902032"/>
    <d v="2019-12-06T17:58:00"/>
    <d v="2019-12-06T20:51:00"/>
    <x v="0"/>
    <x v="2"/>
    <n v="1"/>
    <s v="P"/>
    <s v="Commodore Clipper"/>
    <x v="5"/>
    <x v="0"/>
    <n v="0"/>
    <n v="0"/>
  </r>
  <r>
    <s v="PORTSMOUTH"/>
    <s v="PME"/>
    <s v="JERSEY/PORTSMOUTH"/>
    <s v="GCI"/>
    <s v="P201902032"/>
    <d v="2019-12-06T17:58:00"/>
    <d v="2019-12-06T20:51:00"/>
    <x v="1"/>
    <x v="1"/>
    <n v="24"/>
    <s v="P"/>
    <s v="Commodore Clipper"/>
    <x v="5"/>
    <x v="0"/>
    <n v="3.45"/>
    <n v="82.800000000000011"/>
  </r>
  <r>
    <s v="PORTSMOUTH"/>
    <s v="GCI"/>
    <s v="JERSEY/PORTSMOUTH"/>
    <s v="SML"/>
    <s v="P201902032"/>
    <d v="2019-12-06T17:58:00"/>
    <d v="2019-12-06T20:51:00"/>
    <x v="0"/>
    <x v="1"/>
    <n v="10"/>
    <s v="P"/>
    <s v="Commodore Clipper"/>
    <x v="1"/>
    <x v="0"/>
    <n v="3.45"/>
    <n v="34.5"/>
  </r>
  <r>
    <s v="PORTSMOUTH"/>
    <s v="GCI"/>
    <s v="JERSEY/PORTSMOUTH"/>
    <s v="SML"/>
    <s v="P201902032"/>
    <d v="2019-12-06T17:58:00"/>
    <d v="2019-12-06T20:51:00"/>
    <x v="0"/>
    <x v="2"/>
    <n v="1"/>
    <s v="P"/>
    <s v="Commodore Clipper"/>
    <x v="1"/>
    <x v="0"/>
    <n v="0"/>
    <n v="0"/>
  </r>
  <r>
    <s v="PORTSMOUTH"/>
    <s v="GCI"/>
    <s v="JERSEY/PORTSMOUTH"/>
    <s v="JER"/>
    <s v="P201902032"/>
    <d v="2019-12-06T17:58:00"/>
    <d v="2019-12-06T20:51:00"/>
    <x v="0"/>
    <x v="1"/>
    <n v="31"/>
    <s v="P"/>
    <s v="Commodore Clipper"/>
    <x v="3"/>
    <x v="0"/>
    <n v="0.89"/>
    <n v="27.59"/>
  </r>
  <r>
    <s v="PORTSMOUTH"/>
    <s v="GCI"/>
    <s v="JERSEY/PORTSMOUTH"/>
    <s v="JER"/>
    <s v="P201902032"/>
    <d v="2019-12-06T17:58:00"/>
    <d v="2019-12-06T20:51:00"/>
    <x v="0"/>
    <x v="0"/>
    <n v="4"/>
    <s v="P"/>
    <s v="Commodore Clipper"/>
    <x v="3"/>
    <x v="0"/>
    <n v="0.46"/>
    <n v="1.84"/>
  </r>
  <r>
    <s v="PORTSMOUTH"/>
    <s v="GCI"/>
    <s v="JERSEY/PORTSMOUTH"/>
    <s v="JER"/>
    <s v="P201902032"/>
    <d v="2019-12-06T17:58:00"/>
    <d v="2019-12-06T20:51:00"/>
    <x v="0"/>
    <x v="2"/>
    <n v="3"/>
    <s v="P"/>
    <s v="Commodore Clipper"/>
    <x v="3"/>
    <x v="0"/>
    <n v="0"/>
    <n v="0"/>
  </r>
  <r>
    <s v="PORTSMOUTH"/>
    <s v="GCI"/>
    <s v="JERSEY/PORTSMOUTH"/>
    <s v="PME"/>
    <s v="P201902032"/>
    <d v="2019-12-06T17:58:00"/>
    <d v="2019-12-06T20:51:00"/>
    <x v="0"/>
    <x v="1"/>
    <n v="45"/>
    <s v="P"/>
    <s v="Commodore Clipper"/>
    <x v="5"/>
    <x v="0"/>
    <n v="3.45"/>
    <n v="155.25"/>
  </r>
  <r>
    <s v="PORTSMOUTH"/>
    <s v="GCI"/>
    <s v="JERSEY/PORTSMOUTH"/>
    <s v="PME"/>
    <s v="P201902031"/>
    <d v="2019-12-05T16:40:00"/>
    <d v="2019-12-05T18:16:00"/>
    <x v="0"/>
    <x v="1"/>
    <n v="30"/>
    <s v="P"/>
    <s v="Commodore Clipper"/>
    <x v="5"/>
    <x v="0"/>
    <n v="3.45"/>
    <n v="103.5"/>
  </r>
  <r>
    <s v="PORTSMOUTH"/>
    <s v="GCI"/>
    <s v="JERSEY/PORTSMOUTH"/>
    <s v="JER"/>
    <s v="P201902031"/>
    <d v="2019-12-05T16:40:00"/>
    <d v="2019-12-05T18:16:00"/>
    <x v="0"/>
    <x v="1"/>
    <n v="18"/>
    <s v="P"/>
    <s v="Commodore Clipper"/>
    <x v="3"/>
    <x v="0"/>
    <n v="0.89"/>
    <n v="16.02"/>
  </r>
  <r>
    <s v="PORTSMOUTH"/>
    <s v="PME"/>
    <s v="JERSEY/PORTSMOUTH"/>
    <s v="GCI"/>
    <s v="P201902031"/>
    <d v="2019-12-05T16:40:00"/>
    <d v="2019-12-05T18:16:00"/>
    <x v="1"/>
    <x v="2"/>
    <n v="1"/>
    <s v="P"/>
    <s v="Commodore Clipper"/>
    <x v="5"/>
    <x v="0"/>
    <n v="0"/>
    <n v="0"/>
  </r>
  <r>
    <s v="PORTSMOUTH"/>
    <s v="PME"/>
    <s v="JERSEY/PORTSMOUTH"/>
    <s v="GCI"/>
    <s v="P201902031"/>
    <d v="2019-12-05T16:40:00"/>
    <d v="2019-12-05T18:16:00"/>
    <x v="1"/>
    <x v="1"/>
    <n v="28"/>
    <s v="P"/>
    <s v="Commodore Clipper"/>
    <x v="5"/>
    <x v="0"/>
    <n v="3.45"/>
    <n v="96.600000000000009"/>
  </r>
  <r>
    <s v="PORTSMOUTH"/>
    <s v="GCI"/>
    <s v="JERSEY/PORTSMOUTH"/>
    <s v="PME"/>
    <s v="P201902030"/>
    <d v="2019-12-04T16:00:00"/>
    <d v="2019-12-04T17:35:00"/>
    <x v="0"/>
    <x v="0"/>
    <n v="1"/>
    <s v="P"/>
    <s v="Commodore Clipper"/>
    <x v="5"/>
    <x v="0"/>
    <n v="1.7"/>
    <n v="1.7"/>
  </r>
  <r>
    <s v="PORTSMOUTH"/>
    <s v="GCI"/>
    <s v="JERSEY/PORTSMOUTH"/>
    <s v="PME"/>
    <s v="P201902030"/>
    <d v="2019-12-04T16:00:00"/>
    <d v="2019-12-04T17:35:00"/>
    <x v="0"/>
    <x v="1"/>
    <n v="27"/>
    <s v="P"/>
    <s v="Commodore Clipper"/>
    <x v="5"/>
    <x v="0"/>
    <n v="3.45"/>
    <n v="93.15"/>
  </r>
  <r>
    <s v="PORTSMOUTH"/>
    <s v="GCI"/>
    <s v="JERSEY/PORTSMOUTH"/>
    <s v="JER"/>
    <s v="P201902030"/>
    <d v="2019-12-04T16:00:00"/>
    <d v="2019-12-04T17:35:00"/>
    <x v="0"/>
    <x v="1"/>
    <n v="13"/>
    <s v="P"/>
    <s v="Commodore Clipper"/>
    <x v="3"/>
    <x v="0"/>
    <n v="0.89"/>
    <n v="11.57"/>
  </r>
  <r>
    <s v="PORTSMOUTH"/>
    <s v="PME"/>
    <s v="JERSEY/PORTSMOUTH"/>
    <s v="GCI"/>
    <s v="P201902030"/>
    <d v="2019-12-04T16:00:00"/>
    <d v="2019-12-04T17:35:00"/>
    <x v="1"/>
    <x v="2"/>
    <n v="2"/>
    <s v="P"/>
    <s v="Commodore Clipper"/>
    <x v="5"/>
    <x v="0"/>
    <n v="0"/>
    <n v="0"/>
  </r>
  <r>
    <s v="PORTSMOUTH"/>
    <s v="PME"/>
    <s v="JERSEY/PORTSMOUTH"/>
    <s v="GCI"/>
    <s v="P201902030"/>
    <d v="2019-12-04T16:00:00"/>
    <d v="2019-12-04T17:35:00"/>
    <x v="1"/>
    <x v="0"/>
    <n v="5"/>
    <s v="P"/>
    <s v="Commodore Clipper"/>
    <x v="5"/>
    <x v="0"/>
    <n v="1.7"/>
    <n v="8.5"/>
  </r>
  <r>
    <s v="PORTSMOUTH"/>
    <s v="PME"/>
    <s v="JERSEY/PORTSMOUTH"/>
    <s v="GCI"/>
    <s v="P201902030"/>
    <d v="2019-12-04T16:00:00"/>
    <d v="2019-12-04T17:35:00"/>
    <x v="1"/>
    <x v="1"/>
    <n v="45"/>
    <s v="P"/>
    <s v="Commodore Clipper"/>
    <x v="5"/>
    <x v="0"/>
    <n v="3.45"/>
    <n v="155.25"/>
  </r>
  <r>
    <s v="PORTSMOUTH"/>
    <s v="GCI"/>
    <s v="JERSEY/PORTSMOUTH"/>
    <s v="PME"/>
    <s v="P201902029"/>
    <d v="2019-12-03T16:05:00"/>
    <d v="2019-12-03T17:35:00"/>
    <x v="0"/>
    <x v="2"/>
    <n v="1"/>
    <s v="P"/>
    <s v="Commodore Clipper"/>
    <x v="5"/>
    <x v="0"/>
    <n v="0"/>
    <n v="0"/>
  </r>
  <r>
    <s v="PORTSMOUTH"/>
    <s v="GCI"/>
    <s v="JERSEY/PORTSMOUTH"/>
    <s v="PME"/>
    <s v="P201902029"/>
    <d v="2019-12-03T16:05:00"/>
    <d v="2019-12-03T17:35:00"/>
    <x v="0"/>
    <x v="1"/>
    <n v="16"/>
    <s v="P"/>
    <s v="Commodore Clipper"/>
    <x v="5"/>
    <x v="0"/>
    <n v="3.45"/>
    <n v="55.2"/>
  </r>
  <r>
    <s v="PORTSMOUTH"/>
    <s v="GCI"/>
    <s v="JERSEY/PORTSMOUTH"/>
    <s v="JER"/>
    <s v="P201902029"/>
    <d v="2019-12-03T16:05:00"/>
    <d v="2019-12-03T17:35:00"/>
    <x v="0"/>
    <x v="1"/>
    <n v="14"/>
    <s v="P"/>
    <s v="Commodore Clipper"/>
    <x v="3"/>
    <x v="0"/>
    <n v="0.89"/>
    <n v="12.46"/>
  </r>
  <r>
    <s v="PORTSMOUTH"/>
    <s v="PME"/>
    <s v="JERSEY/PORTSMOUTH"/>
    <s v="GCI"/>
    <s v="P201902029"/>
    <d v="2019-12-03T16:05:00"/>
    <d v="2019-12-03T17:35:00"/>
    <x v="1"/>
    <x v="1"/>
    <n v="50"/>
    <s v="P"/>
    <s v="Commodore Clipper"/>
    <x v="5"/>
    <x v="0"/>
    <n v="3.45"/>
    <n v="172.5"/>
  </r>
  <r>
    <s v="PORTSMOUTH"/>
    <s v="GCI"/>
    <s v="JERSEY/PORTSMOUTH"/>
    <s v="PME"/>
    <s v="P201902028"/>
    <d v="2019-12-02T16:02:00"/>
    <d v="2019-12-02T17:40:00"/>
    <x v="0"/>
    <x v="1"/>
    <n v="25"/>
    <s v="P"/>
    <s v="Commodore Clipper"/>
    <x v="5"/>
    <x v="0"/>
    <n v="3.45"/>
    <n v="86.25"/>
  </r>
  <r>
    <s v="PORTSMOUTH"/>
    <s v="GCI"/>
    <s v="JERSEY/PORTSMOUTH"/>
    <s v="JER"/>
    <s v="P201902028"/>
    <d v="2019-12-02T16:02:00"/>
    <d v="2019-12-02T17:40:00"/>
    <x v="0"/>
    <x v="1"/>
    <n v="9"/>
    <s v="P"/>
    <s v="Commodore Clipper"/>
    <x v="3"/>
    <x v="0"/>
    <n v="0.89"/>
    <n v="8.01"/>
  </r>
  <r>
    <s v="PORTSMOUTH"/>
    <s v="PME"/>
    <s v="JERSEY/PORTSMOUTH"/>
    <s v="GCI"/>
    <s v="P201902028"/>
    <d v="2019-12-02T16:02:00"/>
    <d v="2019-12-02T17:40:00"/>
    <x v="1"/>
    <x v="0"/>
    <n v="2"/>
    <s v="P"/>
    <s v="Commodore Clipper"/>
    <x v="5"/>
    <x v="0"/>
    <n v="1.7"/>
    <n v="3.4"/>
  </r>
  <r>
    <s v="PORTSMOUTH"/>
    <s v="PME"/>
    <s v="JERSEY/PORTSMOUTH"/>
    <s v="GCI"/>
    <s v="P201902028"/>
    <d v="2019-12-02T16:02:00"/>
    <d v="2019-12-02T17:40:00"/>
    <x v="1"/>
    <x v="1"/>
    <n v="62"/>
    <s v="P"/>
    <s v="Commodore Clipper"/>
    <x v="5"/>
    <x v="0"/>
    <n v="3.45"/>
    <n v="213.9"/>
  </r>
  <r>
    <s v="PORTSMOUTH"/>
    <s v="GCI"/>
    <s v="JERSEY/PORTSMOUTH"/>
    <s v="PME"/>
    <s v="P201902027"/>
    <d v="2019-12-01T18:12:00"/>
    <d v="2019-12-01T19:15:00"/>
    <x v="0"/>
    <x v="0"/>
    <n v="1"/>
    <s v="P"/>
    <s v="Commodore Clipper"/>
    <x v="5"/>
    <x v="0"/>
    <n v="1.7"/>
    <n v="1.7"/>
  </r>
  <r>
    <s v="PORTSMOUTH"/>
    <s v="GCI"/>
    <s v="JERSEY/PORTSMOUTH"/>
    <s v="PME"/>
    <s v="P201902027"/>
    <d v="2019-12-01T18:12:00"/>
    <d v="2019-12-01T19:15:00"/>
    <x v="0"/>
    <x v="1"/>
    <n v="22"/>
    <s v="P"/>
    <s v="Commodore Clipper"/>
    <x v="5"/>
    <x v="0"/>
    <n v="3.45"/>
    <n v="75.900000000000006"/>
  </r>
  <r>
    <s v="PORTSMOUTH"/>
    <s v="GCI"/>
    <s v="JERSEY/PORTSMOUTH"/>
    <s v="JER"/>
    <s v="P201902027"/>
    <d v="2019-12-01T18:12:00"/>
    <d v="2019-12-01T19:15:00"/>
    <x v="0"/>
    <x v="0"/>
    <n v="1"/>
    <s v="P"/>
    <s v="Commodore Clipper"/>
    <x v="3"/>
    <x v="0"/>
    <n v="0.46"/>
    <n v="0.46"/>
  </r>
  <r>
    <s v="PORTSMOUTH"/>
    <s v="GCI"/>
    <s v="JERSEY/PORTSMOUTH"/>
    <s v="JER"/>
    <s v="P201902027"/>
    <d v="2019-12-01T18:12:00"/>
    <d v="2019-12-01T19:15:00"/>
    <x v="0"/>
    <x v="1"/>
    <n v="16"/>
    <s v="P"/>
    <s v="Commodore Clipper"/>
    <x v="3"/>
    <x v="0"/>
    <n v="0.89"/>
    <n v="14.24"/>
  </r>
  <r>
    <s v="PORTSMOUTH"/>
    <s v="PME"/>
    <s v="JERSEY/PORTSMOUTH"/>
    <s v="GCI"/>
    <s v="P201902027"/>
    <d v="2019-12-01T18:12:00"/>
    <d v="2019-12-01T19:15:00"/>
    <x v="1"/>
    <x v="2"/>
    <n v="2"/>
    <s v="P"/>
    <s v="Commodore Clipper"/>
    <x v="5"/>
    <x v="0"/>
    <n v="0"/>
    <n v="0"/>
  </r>
  <r>
    <s v="PORTSMOUTH"/>
    <s v="PME"/>
    <s v="JERSEY/PORTSMOUTH"/>
    <s v="GCI"/>
    <s v="P201902027"/>
    <d v="2019-12-01T18:12:00"/>
    <d v="2019-12-01T19:15:00"/>
    <x v="1"/>
    <x v="0"/>
    <n v="3"/>
    <s v="P"/>
    <s v="Commodore Clipper"/>
    <x v="5"/>
    <x v="0"/>
    <n v="1.7"/>
    <n v="5.0999999999999996"/>
  </r>
  <r>
    <s v="PORTSMOUTH"/>
    <s v="PME"/>
    <s v="JERSEY/PORTSMOUTH"/>
    <s v="GCI"/>
    <s v="P201902027"/>
    <d v="2019-12-01T18:12:00"/>
    <d v="2019-12-01T19:15:00"/>
    <x v="1"/>
    <x v="1"/>
    <n v="89"/>
    <s v="P"/>
    <s v="Commodore Clipper"/>
    <x v="5"/>
    <x v="0"/>
    <n v="3.45"/>
    <n v="307.05"/>
  </r>
  <r>
    <s v="JERSEY"/>
    <s v="GCI"/>
    <s v="JERSEY"/>
    <s v="STH"/>
    <s v="P201900850"/>
    <d v="2019-12-07T06:16:00"/>
    <d v="2019-12-07T06:46:00"/>
    <x v="0"/>
    <x v="1"/>
    <n v="2"/>
    <s v="P"/>
    <s v="Channel Chieftain V"/>
    <x v="6"/>
    <x v="0"/>
    <n v="3.45"/>
    <n v="6.9"/>
  </r>
  <r>
    <m/>
    <m/>
    <m/>
    <m/>
    <m/>
    <m/>
    <m/>
    <x v="3"/>
    <x v="3"/>
    <m/>
    <m/>
    <m/>
    <x v="7"/>
    <x v="1"/>
    <m/>
    <m/>
  </r>
  <r>
    <m/>
    <m/>
    <m/>
    <m/>
    <m/>
    <m/>
    <m/>
    <x v="3"/>
    <x v="3"/>
    <m/>
    <m/>
    <m/>
    <x v="7"/>
    <x v="1"/>
    <m/>
    <m/>
  </r>
  <r>
    <m/>
    <m/>
    <m/>
    <m/>
    <m/>
    <m/>
    <m/>
    <x v="3"/>
    <x v="3"/>
    <m/>
    <m/>
    <m/>
    <x v="7"/>
    <x v="1"/>
    <m/>
    <m/>
  </r>
  <r>
    <m/>
    <m/>
    <m/>
    <m/>
    <m/>
    <m/>
    <m/>
    <x v="3"/>
    <x v="3"/>
    <m/>
    <m/>
    <m/>
    <x v="7"/>
    <x v="1"/>
    <m/>
    <m/>
  </r>
  <r>
    <m/>
    <m/>
    <m/>
    <m/>
    <m/>
    <m/>
    <m/>
    <x v="3"/>
    <x v="3"/>
    <m/>
    <m/>
    <m/>
    <x v="7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">
  <r>
    <s v="PME"/>
    <s v="PME"/>
    <s v="JERSEY/PORTSMOUTH"/>
    <s v="GCI"/>
    <s v="P202202200"/>
    <d v="2022-12-21T01:23:00"/>
    <d v="2022-12-21T03:02:00"/>
    <x v="0"/>
    <x v="0"/>
    <n v="20"/>
    <s v="P"/>
    <s v="Commodore Clipper"/>
    <x v="0"/>
    <x v="0"/>
    <n v="3.69"/>
    <n v="73.8"/>
  </r>
  <r>
    <s v="PME"/>
    <s v="GCI"/>
    <s v="JERSEY/PORTSMOUTH"/>
    <s v="PME"/>
    <s v="P202202200"/>
    <d v="2022-12-21T01:23:00"/>
    <d v="2022-12-21T03:02:00"/>
    <x v="1"/>
    <x v="1"/>
    <n v="6"/>
    <s v="P"/>
    <s v="Commodore Clipper"/>
    <x v="0"/>
    <x v="0"/>
    <n v="1.81"/>
    <n v="10.86"/>
  </r>
  <r>
    <s v="PME"/>
    <s v="GCI"/>
    <s v="JERSEY/PORTSMOUTH"/>
    <s v="PME"/>
    <s v="P202202200"/>
    <d v="2022-12-21T01:23:00"/>
    <d v="2022-12-21T03:02:00"/>
    <x v="1"/>
    <x v="0"/>
    <n v="42"/>
    <s v="P"/>
    <s v="Commodore Clipper"/>
    <x v="0"/>
    <x v="0"/>
    <n v="3.69"/>
    <n v="154.97999999999999"/>
  </r>
  <r>
    <s v="PME"/>
    <s v="GCI"/>
    <s v="JERSEY/PORTSMOUTH"/>
    <s v="JER"/>
    <s v="P202202200"/>
    <d v="2022-12-21T01:23:00"/>
    <d v="2022-12-21T03:02:00"/>
    <x v="1"/>
    <x v="0"/>
    <n v="1"/>
    <s v="P"/>
    <s v="Commodore Clipper"/>
    <x v="1"/>
    <x v="0"/>
    <n v="3.69"/>
    <n v="3.69"/>
  </r>
  <r>
    <s v="PME"/>
    <s v="PME"/>
    <s v="JERSEY/PORTSMOUTH"/>
    <s v="GCI"/>
    <s v="P202202200"/>
    <d v="2022-12-21T01:23:00"/>
    <d v="2022-12-21T03:02:00"/>
    <x v="0"/>
    <x v="2"/>
    <n v="1"/>
    <s v="P"/>
    <s v="Commodore Clipper"/>
    <x v="0"/>
    <x v="0"/>
    <n v="0"/>
    <n v="0"/>
  </r>
  <r>
    <s v="JEM"/>
    <s v="SML"/>
    <s v="JERSEY/ST MALO"/>
    <s v="GCI"/>
    <s v="P202202136"/>
    <d v="2022-12-21T13:56:00"/>
    <d v="2022-12-21T15:12:00"/>
    <x v="0"/>
    <x v="0"/>
    <n v="26"/>
    <s v="P"/>
    <s v="Condor Voyager"/>
    <x v="2"/>
    <x v="0"/>
    <n v="3.69"/>
    <n v="95.94"/>
  </r>
  <r>
    <s v="JEM"/>
    <s v="GCI"/>
    <s v="JERSEY/ST MALO"/>
    <s v="JER"/>
    <s v="P202202136"/>
    <d v="2022-12-21T13:56:00"/>
    <d v="2022-12-21T15:12:00"/>
    <x v="1"/>
    <x v="0"/>
    <n v="6"/>
    <s v="P"/>
    <s v="Condor Voyager"/>
    <x v="1"/>
    <x v="0"/>
    <n v="3.69"/>
    <n v="22.14"/>
  </r>
  <r>
    <s v="JEM"/>
    <s v="GCI"/>
    <s v="JERSEY/ST MALO"/>
    <s v="SML"/>
    <s v="P202202136"/>
    <d v="2022-12-21T13:56:00"/>
    <d v="2022-12-21T15:12:00"/>
    <x v="1"/>
    <x v="2"/>
    <n v="1"/>
    <s v="P"/>
    <s v="Condor Voyager"/>
    <x v="2"/>
    <x v="0"/>
    <n v="0"/>
    <n v="0"/>
  </r>
  <r>
    <s v="JEM"/>
    <s v="GCI"/>
    <s v="JERSEY/ST MALO"/>
    <s v="SML"/>
    <s v="P202202136"/>
    <d v="2022-12-21T13:56:00"/>
    <d v="2022-12-21T15:12:00"/>
    <x v="1"/>
    <x v="1"/>
    <n v="17"/>
    <s v="P"/>
    <s v="Condor Voyager"/>
    <x v="2"/>
    <x v="0"/>
    <n v="1.81"/>
    <n v="30.77"/>
  </r>
  <r>
    <s v="JEM"/>
    <s v="GCI"/>
    <s v="JERSEY/ST MALO"/>
    <s v="SML"/>
    <s v="P202202136"/>
    <d v="2022-12-21T13:56:00"/>
    <d v="2022-12-21T15:12:00"/>
    <x v="1"/>
    <x v="0"/>
    <n v="59"/>
    <s v="P"/>
    <s v="Condor Voyager"/>
    <x v="2"/>
    <x v="0"/>
    <n v="3.69"/>
    <n v="217.71"/>
  </r>
  <r>
    <s v="JEM"/>
    <s v="POO"/>
    <s v="JERSEY/ST MALO"/>
    <s v="SML"/>
    <s v="P202202136"/>
    <d v="2022-12-21T13:56:00"/>
    <d v="2022-12-21T15:12:00"/>
    <x v="2"/>
    <x v="0"/>
    <n v="2"/>
    <s v="P"/>
    <s v="Condor Voyager"/>
    <x v="3"/>
    <x v="0"/>
    <n v="1.845"/>
    <n v="3.69"/>
  </r>
  <r>
    <s v="JEM"/>
    <s v="JER"/>
    <s v="JERSEY/ST MALO"/>
    <s v="GCI"/>
    <s v="P202202136"/>
    <d v="2022-12-21T13:56:00"/>
    <d v="2022-12-21T15:12:00"/>
    <x v="0"/>
    <x v="1"/>
    <n v="2"/>
    <s v="P"/>
    <s v="Condor Voyager"/>
    <x v="1"/>
    <x v="0"/>
    <n v="1.81"/>
    <n v="3.62"/>
  </r>
  <r>
    <s v="JEM"/>
    <s v="JER"/>
    <s v="JERSEY/ST MALO"/>
    <s v="GCI"/>
    <s v="P202202136"/>
    <d v="2022-12-21T13:56:00"/>
    <d v="2022-12-21T15:12:00"/>
    <x v="0"/>
    <x v="0"/>
    <n v="2"/>
    <s v="P"/>
    <s v="Condor Voyager"/>
    <x v="1"/>
    <x v="0"/>
    <n v="3.69"/>
    <n v="7.38"/>
  </r>
  <r>
    <s v="JEM"/>
    <s v="SML"/>
    <s v="JERSEY/ST MALO"/>
    <s v="GCI"/>
    <s v="P202202136"/>
    <d v="2022-12-21T13:56:00"/>
    <d v="2022-12-21T15:12:00"/>
    <x v="0"/>
    <x v="2"/>
    <n v="1"/>
    <s v="P"/>
    <s v="Condor Voyager"/>
    <x v="2"/>
    <x v="0"/>
    <n v="0"/>
    <n v="0"/>
  </r>
  <r>
    <s v="JEM"/>
    <s v="SML"/>
    <s v="JERSEY/ST MALO"/>
    <s v="GCI"/>
    <s v="P202202136"/>
    <d v="2022-12-21T13:56:00"/>
    <d v="2022-12-21T15:12:00"/>
    <x v="0"/>
    <x v="1"/>
    <n v="7"/>
    <s v="P"/>
    <s v="Condor Voyager"/>
    <x v="2"/>
    <x v="0"/>
    <n v="1.81"/>
    <n v="12.67"/>
  </r>
  <r>
    <s v="JER"/>
    <s v="JER"/>
    <s v="POOLE"/>
    <s v="GCI"/>
    <s v="P202202135"/>
    <d v="2022-12-20T15:34:00"/>
    <d v="2022-12-20T16:30:00"/>
    <x v="0"/>
    <x v="0"/>
    <n v="11"/>
    <s v="P"/>
    <s v="Condor Liberation"/>
    <x v="1"/>
    <x v="0"/>
    <n v="3.69"/>
    <n v="40.589999999999996"/>
  </r>
  <r>
    <s v="JER"/>
    <s v="GCI"/>
    <s v="POOLE"/>
    <s v="POO"/>
    <s v="P202202135"/>
    <d v="2022-12-20T15:34:00"/>
    <d v="2022-12-20T16:30:00"/>
    <x v="1"/>
    <x v="2"/>
    <n v="8"/>
    <s v="P"/>
    <s v="Condor Liberation"/>
    <x v="3"/>
    <x v="0"/>
    <n v="0"/>
    <n v="0"/>
  </r>
  <r>
    <s v="JER"/>
    <s v="GCI"/>
    <s v="POOLE"/>
    <s v="POO"/>
    <s v="P202202135"/>
    <d v="2022-12-20T15:34:00"/>
    <d v="2022-12-20T16:30:00"/>
    <x v="1"/>
    <x v="1"/>
    <n v="34"/>
    <s v="P"/>
    <s v="Condor Liberation"/>
    <x v="3"/>
    <x v="0"/>
    <n v="1.81"/>
    <n v="61.54"/>
  </r>
  <r>
    <s v="JER"/>
    <s v="GCI"/>
    <s v="POOLE"/>
    <s v="POO"/>
    <s v="P202202135"/>
    <d v="2022-12-20T15:34:00"/>
    <d v="2022-12-20T16:30:00"/>
    <x v="1"/>
    <x v="0"/>
    <n v="170"/>
    <s v="P"/>
    <s v="Condor Liberation"/>
    <x v="3"/>
    <x v="0"/>
    <n v="3.69"/>
    <n v="627.29999999999995"/>
  </r>
  <r>
    <s v="JER"/>
    <s v="JER"/>
    <s v="POOLE"/>
    <s v="GCI"/>
    <s v="P202202135"/>
    <d v="2022-12-20T15:34:00"/>
    <d v="2022-12-20T16:30:00"/>
    <x v="0"/>
    <x v="1"/>
    <n v="2"/>
    <s v="P"/>
    <s v="Condor Liberation"/>
    <x v="1"/>
    <x v="0"/>
    <n v="1.81"/>
    <n v="3.62"/>
  </r>
  <r>
    <s v="POO"/>
    <s v="POO"/>
    <s v="JERSEY"/>
    <s v="SML"/>
    <s v="P202202134"/>
    <d v="2022-12-20T11:51:00"/>
    <d v="2022-12-20T12:38:00"/>
    <x v="2"/>
    <x v="0"/>
    <n v="3"/>
    <s v="P"/>
    <s v="Condor Liberation"/>
    <x v="3"/>
    <x v="0"/>
    <n v="1.845"/>
    <n v="5.5350000000000001"/>
  </r>
  <r>
    <s v="POO"/>
    <s v="GCI"/>
    <s v="JERSEY"/>
    <s v="JER"/>
    <s v="P202202134"/>
    <d v="2022-12-20T11:51:00"/>
    <d v="2022-12-20T12:38:00"/>
    <x v="1"/>
    <x v="1"/>
    <n v="3"/>
    <s v="P"/>
    <s v="Condor Liberation"/>
    <x v="1"/>
    <x v="0"/>
    <n v="1.81"/>
    <n v="5.43"/>
  </r>
  <r>
    <s v="POO"/>
    <s v="GCI"/>
    <s v="JERSEY"/>
    <s v="JER"/>
    <s v="P202202134"/>
    <d v="2022-12-20T11:51:00"/>
    <d v="2022-12-20T12:38:00"/>
    <x v="1"/>
    <x v="0"/>
    <n v="14"/>
    <s v="P"/>
    <s v="Condor Liberation"/>
    <x v="1"/>
    <x v="0"/>
    <n v="3.69"/>
    <n v="51.66"/>
  </r>
  <r>
    <s v="POO"/>
    <s v="POO"/>
    <s v="JERSEY"/>
    <s v="GCI"/>
    <s v="P202202134"/>
    <d v="2022-12-20T11:51:00"/>
    <d v="2022-12-20T12:38:00"/>
    <x v="0"/>
    <x v="2"/>
    <n v="15"/>
    <s v="P"/>
    <s v="Condor Liberation"/>
    <x v="3"/>
    <x v="0"/>
    <n v="0"/>
    <n v="0"/>
  </r>
  <r>
    <s v="POO"/>
    <s v="POO"/>
    <s v="JERSEY"/>
    <s v="GCI"/>
    <s v="P202202134"/>
    <d v="2022-12-20T11:51:00"/>
    <d v="2022-12-20T12:38:00"/>
    <x v="0"/>
    <x v="1"/>
    <n v="35"/>
    <s v="P"/>
    <s v="Condor Liberation"/>
    <x v="3"/>
    <x v="0"/>
    <n v="1.81"/>
    <n v="63.35"/>
  </r>
  <r>
    <s v="POO"/>
    <s v="POO"/>
    <s v="JERSEY"/>
    <s v="GCI"/>
    <s v="P202202134"/>
    <d v="2022-12-20T11:51:00"/>
    <d v="2022-12-20T12:38:00"/>
    <x v="0"/>
    <x v="0"/>
    <n v="187"/>
    <s v="P"/>
    <s v="Condor Liberation"/>
    <x v="3"/>
    <x v="0"/>
    <n v="3.69"/>
    <n v="690.03"/>
  </r>
  <r>
    <s v="POO"/>
    <s v="POO"/>
    <s v="JERSEY"/>
    <s v="SML"/>
    <s v="P202202134"/>
    <d v="2022-12-20T11:51:00"/>
    <d v="2022-12-20T12:38:00"/>
    <x v="2"/>
    <x v="1"/>
    <n v="2"/>
    <s v="P"/>
    <s v="Condor Liberation"/>
    <x v="3"/>
    <x v="0"/>
    <n v="0.90500000000000003"/>
    <n v="1.81"/>
  </r>
  <r>
    <s v="JER"/>
    <s v="SML"/>
    <s v="POOLE"/>
    <s v="GCI"/>
    <s v="P202202133"/>
    <d v="2022-12-18T13:20:00"/>
    <d v="2022-12-18T14:15:00"/>
    <x v="0"/>
    <x v="1"/>
    <n v="2"/>
    <s v="P"/>
    <s v="Condor Liberation"/>
    <x v="2"/>
    <x v="0"/>
    <n v="1.81"/>
    <n v="3.62"/>
  </r>
  <r>
    <s v="JER"/>
    <s v="SML"/>
    <s v="POOLE"/>
    <s v="GCI"/>
    <s v="P202202133"/>
    <d v="2022-12-18T13:20:00"/>
    <d v="2022-12-18T14:15:00"/>
    <x v="0"/>
    <x v="0"/>
    <n v="45"/>
    <s v="P"/>
    <s v="Condor Liberation"/>
    <x v="2"/>
    <x v="0"/>
    <n v="3.69"/>
    <n v="166.05"/>
  </r>
  <r>
    <s v="JER"/>
    <s v="GCI"/>
    <s v="POOLE"/>
    <s v="POO"/>
    <s v="P202202133"/>
    <d v="2022-12-18T13:20:00"/>
    <d v="2022-12-18T14:15:00"/>
    <x v="1"/>
    <x v="2"/>
    <n v="5"/>
    <s v="P"/>
    <s v="Condor Liberation"/>
    <x v="3"/>
    <x v="0"/>
    <n v="0"/>
    <n v="0"/>
  </r>
  <r>
    <s v="JER"/>
    <s v="GCI"/>
    <s v="POOLE"/>
    <s v="POO"/>
    <s v="P202202133"/>
    <d v="2022-12-18T13:20:00"/>
    <d v="2022-12-18T14:15:00"/>
    <x v="1"/>
    <x v="1"/>
    <n v="12"/>
    <s v="P"/>
    <s v="Condor Liberation"/>
    <x v="3"/>
    <x v="0"/>
    <n v="1.81"/>
    <n v="21.72"/>
  </r>
  <r>
    <s v="JER"/>
    <s v="GCI"/>
    <s v="POOLE"/>
    <s v="POO"/>
    <s v="P202202133"/>
    <d v="2022-12-18T13:20:00"/>
    <d v="2022-12-18T14:15:00"/>
    <x v="1"/>
    <x v="0"/>
    <n v="98"/>
    <s v="P"/>
    <s v="Condor Liberation"/>
    <x v="3"/>
    <x v="0"/>
    <n v="3.69"/>
    <n v="361.62"/>
  </r>
  <r>
    <s v="JER"/>
    <s v="JER"/>
    <s v="POOLE"/>
    <s v="GCI"/>
    <s v="P202202133"/>
    <d v="2022-12-18T13:20:00"/>
    <d v="2022-12-18T14:15:00"/>
    <x v="0"/>
    <x v="0"/>
    <n v="5"/>
    <s v="P"/>
    <s v="Condor Liberation"/>
    <x v="1"/>
    <x v="0"/>
    <n v="3.69"/>
    <n v="18.45"/>
  </r>
  <r>
    <s v="JER"/>
    <s v="SML"/>
    <s v="POOLE"/>
    <s v="GCI"/>
    <s v="P202202133"/>
    <d v="2022-12-18T13:20:00"/>
    <d v="2022-12-18T14:15:00"/>
    <x v="0"/>
    <x v="2"/>
    <n v="1"/>
    <s v="P"/>
    <s v="Condor Liberation"/>
    <x v="2"/>
    <x v="0"/>
    <n v="0"/>
    <n v="0"/>
  </r>
  <r>
    <s v="POO"/>
    <s v="POO"/>
    <s v="POOLE"/>
    <s v="GCI"/>
    <s v="P202202130"/>
    <d v="2022-12-17T11:42:00"/>
    <d v="2022-12-17T15:29:00"/>
    <x v="0"/>
    <x v="0"/>
    <n v="68"/>
    <s v="P"/>
    <s v="Condor Liberation"/>
    <x v="3"/>
    <x v="0"/>
    <n v="3.69"/>
    <n v="250.92"/>
  </r>
  <r>
    <s v="POO"/>
    <s v="POO"/>
    <s v="POOLE"/>
    <s v="GCI"/>
    <s v="P202202130"/>
    <d v="2022-12-17T11:42:00"/>
    <d v="2022-12-17T15:29:00"/>
    <x v="0"/>
    <x v="1"/>
    <n v="10"/>
    <s v="P"/>
    <s v="Condor Liberation"/>
    <x v="3"/>
    <x v="0"/>
    <n v="1.81"/>
    <n v="18.100000000000001"/>
  </r>
  <r>
    <s v="POO"/>
    <s v="POO"/>
    <s v="POOLE"/>
    <s v="GCI"/>
    <s v="P202202130"/>
    <d v="2022-12-17T11:42:00"/>
    <d v="2022-12-17T15:29:00"/>
    <x v="0"/>
    <x v="2"/>
    <n v="2"/>
    <s v="P"/>
    <s v="Condor Liberation"/>
    <x v="3"/>
    <x v="0"/>
    <n v="0"/>
    <n v="0"/>
  </r>
  <r>
    <s v="PME"/>
    <s v="PME"/>
    <s v="PORTSMOUTH"/>
    <s v="GCI"/>
    <s v="P202202128"/>
    <d v="2022-12-15T04:50:00"/>
    <d v="2022-12-15T07:06:00"/>
    <x v="0"/>
    <x v="0"/>
    <n v="3"/>
    <s v="P"/>
    <s v="Arrow"/>
    <x v="0"/>
    <x v="0"/>
    <n v="3.69"/>
    <n v="11.07"/>
  </r>
  <r>
    <s v="PME"/>
    <s v="GCI"/>
    <s v="PORTSMOUTH"/>
    <s v="PME"/>
    <s v="P202202128"/>
    <d v="2022-12-15T04:50:00"/>
    <d v="2022-12-15T07:06:00"/>
    <x v="1"/>
    <x v="0"/>
    <n v="1"/>
    <s v="P"/>
    <s v="Arrow"/>
    <x v="0"/>
    <x v="0"/>
    <n v="3.69"/>
    <n v="3.69"/>
  </r>
  <r>
    <s v="PME"/>
    <s v="PME"/>
    <s v="PORTSMOUTH"/>
    <s v="GCI"/>
    <s v="P202201946"/>
    <d v="2022-12-11T19:48:00"/>
    <d v="2022-12-11T21:45:00"/>
    <x v="0"/>
    <x v="0"/>
    <n v="2"/>
    <s v="P"/>
    <s v="Arrow"/>
    <x v="0"/>
    <x v="0"/>
    <n v="3.69"/>
    <n v="7.38"/>
  </r>
  <r>
    <s v="PME"/>
    <s v="PME"/>
    <s v="PORTSMOUTH"/>
    <s v="GCI"/>
    <s v="P202201944"/>
    <d v="2022-12-10T04:20:00"/>
    <d v="2022-12-10T06:10:00"/>
    <x v="0"/>
    <x v="0"/>
    <n v="1"/>
    <s v="P"/>
    <s v="Arrow"/>
    <x v="0"/>
    <x v="0"/>
    <n v="3.69"/>
    <n v="3.69"/>
  </r>
  <r>
    <s v="PME"/>
    <s v="GCI"/>
    <s v="PORTSMOUTH"/>
    <s v="PME"/>
    <s v="P202201943"/>
    <d v="2022-12-09T03:20:00"/>
    <d v="2022-12-09T06:36:00"/>
    <x v="1"/>
    <x v="0"/>
    <n v="5"/>
    <s v="P"/>
    <s v="Arrow"/>
    <x v="0"/>
    <x v="0"/>
    <n v="3.69"/>
    <n v="18.45"/>
  </r>
  <r>
    <s v="PME"/>
    <s v="PME"/>
    <s v="PORTSMOUTH"/>
    <s v="GCI"/>
    <s v="P202201870"/>
    <d v="2022-12-06T05:48:00"/>
    <d v="2022-12-06T09:59:00"/>
    <x v="0"/>
    <x v="0"/>
    <n v="3"/>
    <s v="P"/>
    <s v="Arrow"/>
    <x v="0"/>
    <x v="0"/>
    <n v="3.69"/>
    <n v="11.07"/>
  </r>
  <r>
    <s v="PME"/>
    <s v="PME"/>
    <s v="PORTSMOUTH"/>
    <s v="GCI"/>
    <s v="P202201869"/>
    <d v="2022-12-05T05:49:00"/>
    <d v="2022-12-05T10:30:00"/>
    <x v="0"/>
    <x v="0"/>
    <n v="2"/>
    <s v="P"/>
    <s v="Arrow"/>
    <x v="0"/>
    <x v="0"/>
    <n v="3.69"/>
    <n v="7.38"/>
  </r>
  <r>
    <s v="JEP"/>
    <s v="JER"/>
    <s v="PORTSMOUTH"/>
    <s v="GCI"/>
    <s v="P202201867"/>
    <d v="2022-12-04T20:50:00"/>
    <d v="2022-12-04T21:50:00"/>
    <x v="0"/>
    <x v="0"/>
    <n v="51"/>
    <s v="P"/>
    <s v="Commodore Clipper"/>
    <x v="1"/>
    <x v="0"/>
    <n v="3.69"/>
    <n v="188.19"/>
  </r>
  <r>
    <s v="JEP"/>
    <s v="GCI"/>
    <s v="PORTSMOUTH"/>
    <s v="PME"/>
    <s v="P202201867"/>
    <d v="2022-12-04T20:50:00"/>
    <d v="2022-12-04T21:50:00"/>
    <x v="1"/>
    <x v="2"/>
    <n v="2"/>
    <s v="P"/>
    <s v="Commodore Clipper"/>
    <x v="0"/>
    <x v="0"/>
    <n v="0"/>
    <n v="0"/>
  </r>
  <r>
    <s v="JEP"/>
    <s v="GCI"/>
    <s v="PORTSMOUTH"/>
    <s v="PME"/>
    <s v="P202201867"/>
    <d v="2022-12-04T20:50:00"/>
    <d v="2022-12-04T21:50:00"/>
    <x v="1"/>
    <x v="1"/>
    <n v="2"/>
    <s v="P"/>
    <s v="Commodore Clipper"/>
    <x v="0"/>
    <x v="0"/>
    <n v="1.81"/>
    <n v="3.62"/>
  </r>
  <r>
    <s v="JEP"/>
    <s v="GCI"/>
    <s v="PORTSMOUTH"/>
    <s v="PME"/>
    <s v="P202201867"/>
    <d v="2022-12-04T20:50:00"/>
    <d v="2022-12-04T21:50:00"/>
    <x v="1"/>
    <x v="0"/>
    <n v="28"/>
    <s v="P"/>
    <s v="Commodore Clipper"/>
    <x v="0"/>
    <x v="0"/>
    <n v="3.69"/>
    <n v="103.32"/>
  </r>
  <r>
    <s v="JEP"/>
    <s v="PME"/>
    <s v="PORTSMOUTH"/>
    <s v="GCI"/>
    <s v="P202201867"/>
    <d v="2022-12-04T20:50:00"/>
    <d v="2022-12-04T21:50:00"/>
    <x v="0"/>
    <x v="1"/>
    <n v="1"/>
    <s v="P"/>
    <s v="Commodore Clipper"/>
    <x v="0"/>
    <x v="0"/>
    <n v="1.81"/>
    <n v="1.81"/>
  </r>
  <r>
    <s v="JEP"/>
    <s v="PME"/>
    <s v="PORTSMOUTH"/>
    <s v="GCI"/>
    <s v="P202201867"/>
    <d v="2022-12-04T20:50:00"/>
    <d v="2022-12-04T21:50:00"/>
    <x v="0"/>
    <x v="0"/>
    <n v="24"/>
    <s v="P"/>
    <s v="Commodore Clipper"/>
    <x v="0"/>
    <x v="0"/>
    <n v="3.69"/>
    <n v="88.56"/>
  </r>
  <r>
    <s v="JEP"/>
    <s v="JER"/>
    <s v="PORTSMOUTH"/>
    <s v="GCI"/>
    <s v="P202201867"/>
    <d v="2022-12-04T20:50:00"/>
    <d v="2022-12-04T21:50:00"/>
    <x v="0"/>
    <x v="1"/>
    <n v="5"/>
    <s v="P"/>
    <s v="Commodore Clipper"/>
    <x v="1"/>
    <x v="0"/>
    <n v="1.81"/>
    <n v="9.0500000000000007"/>
  </r>
  <r>
    <s v="PME"/>
    <s v="PME"/>
    <s v="PORTSMOUTH"/>
    <s v="GCI"/>
    <s v="P202201866"/>
    <d v="2022-12-03T18:40:00"/>
    <d v="2022-12-03T20:35:00"/>
    <x v="0"/>
    <x v="0"/>
    <n v="47"/>
    <s v="P"/>
    <s v="Commodore Clipper"/>
    <x v="0"/>
    <x v="0"/>
    <n v="3.69"/>
    <n v="173.43"/>
  </r>
  <r>
    <s v="PME"/>
    <s v="GCI"/>
    <s v="PORTSMOUTH"/>
    <s v="PME"/>
    <s v="P202201866"/>
    <d v="2022-12-03T18:40:00"/>
    <d v="2022-12-03T20:35:00"/>
    <x v="1"/>
    <x v="1"/>
    <n v="1"/>
    <s v="P"/>
    <s v="Commodore Clipper"/>
    <x v="0"/>
    <x v="0"/>
    <n v="1.81"/>
    <n v="1.81"/>
  </r>
  <r>
    <s v="PME"/>
    <s v="GCI"/>
    <s v="PORTSMOUTH"/>
    <s v="PME"/>
    <s v="P202201866"/>
    <d v="2022-12-03T18:40:00"/>
    <d v="2022-12-03T20:35:00"/>
    <x v="1"/>
    <x v="0"/>
    <n v="33"/>
    <s v="P"/>
    <s v="Commodore Clipper"/>
    <x v="0"/>
    <x v="0"/>
    <n v="3.69"/>
    <n v="121.77"/>
  </r>
  <r>
    <s v="PME"/>
    <s v="PME"/>
    <s v="PORTSMOUTH"/>
    <s v="GCI"/>
    <s v="P202201866"/>
    <d v="2022-12-03T18:40:00"/>
    <d v="2022-12-03T20:35:00"/>
    <x v="0"/>
    <x v="2"/>
    <n v="1"/>
    <s v="P"/>
    <s v="Commodore Clipper"/>
    <x v="0"/>
    <x v="0"/>
    <n v="0"/>
    <n v="0"/>
  </r>
  <r>
    <s v="PME"/>
    <s v="PME"/>
    <s v="JERSEY/PORTSMOUTH"/>
    <s v="GCI"/>
    <s v="P202201863"/>
    <d v="2022-12-03T03:50:00"/>
    <d v="2022-12-03T05:00:00"/>
    <x v="0"/>
    <x v="0"/>
    <n v="1"/>
    <s v="P"/>
    <s v="Arrow"/>
    <x v="0"/>
    <x v="0"/>
    <n v="3.69"/>
    <n v="3.69"/>
  </r>
  <r>
    <s v="PME"/>
    <s v="PME"/>
    <s v="PORTSMOUTH"/>
    <s v="GCI"/>
    <s v="P202201853"/>
    <d v="2022-12-02T06:19:00"/>
    <d v="2022-12-02T09:08:00"/>
    <x v="0"/>
    <x v="0"/>
    <n v="3"/>
    <s v="P"/>
    <s v="Arrow"/>
    <x v="0"/>
    <x v="0"/>
    <n v="3.69"/>
    <n v="11.07"/>
  </r>
  <r>
    <s v="PME"/>
    <s v="GCI"/>
    <s v="PORTSMOUTH"/>
    <s v="PME"/>
    <s v="P202201853"/>
    <d v="2022-12-02T06:19:00"/>
    <d v="2022-12-02T09:08:00"/>
    <x v="1"/>
    <x v="0"/>
    <n v="4"/>
    <s v="P"/>
    <s v="Arrow"/>
    <x v="0"/>
    <x v="0"/>
    <n v="3.69"/>
    <n v="14.76"/>
  </r>
  <r>
    <s v="SRK"/>
    <s v="GCI"/>
    <s v="SARK"/>
    <s v="SRK"/>
    <s v="P202201851"/>
    <d v="2022-12-27T08:00:00"/>
    <d v="2022-12-31T22:00:00"/>
    <x v="1"/>
    <x v="0"/>
    <n v="174"/>
    <s v="P"/>
    <s v="Sark Venture"/>
    <x v="4"/>
    <x v="0"/>
    <n v="0.96"/>
    <n v="167.04"/>
  </r>
  <r>
    <s v="SRK"/>
    <s v="GCI"/>
    <s v="SARK"/>
    <s v="SRK"/>
    <s v="P202201851"/>
    <d v="2022-12-27T08:00:00"/>
    <d v="2022-12-31T22:00:00"/>
    <x v="1"/>
    <x v="1"/>
    <n v="19"/>
    <s v="P"/>
    <s v="Sark Venture"/>
    <x v="4"/>
    <x v="0"/>
    <n v="0.49"/>
    <n v="9.31"/>
  </r>
  <r>
    <s v="SRK"/>
    <s v="GCI"/>
    <s v="SARK"/>
    <s v="SRK"/>
    <s v="P202201849"/>
    <d v="2022-12-18T08:00:00"/>
    <d v="2022-12-24T22:00:00"/>
    <x v="1"/>
    <x v="0"/>
    <n v="166"/>
    <s v="P"/>
    <s v="Sark Venture"/>
    <x v="4"/>
    <x v="0"/>
    <n v="0.96"/>
    <n v="159.35999999999999"/>
  </r>
  <r>
    <s v="SRK"/>
    <s v="GCI"/>
    <s v="SARK"/>
    <s v="SRK"/>
    <s v="P202201849"/>
    <d v="2022-12-18T08:00:00"/>
    <d v="2022-12-24T22:00:00"/>
    <x v="1"/>
    <x v="1"/>
    <n v="11"/>
    <s v="P"/>
    <s v="Sark Venture"/>
    <x v="4"/>
    <x v="0"/>
    <n v="0.49"/>
    <n v="5.39"/>
  </r>
  <r>
    <s v="SRK"/>
    <s v="GCI"/>
    <s v="SARK"/>
    <s v="SRK"/>
    <s v="P202201848"/>
    <d v="2022-12-11T08:00:00"/>
    <d v="2022-12-17T22:00:00"/>
    <x v="1"/>
    <x v="0"/>
    <n v="214"/>
    <s v="P"/>
    <s v="Sark Venture"/>
    <x v="4"/>
    <x v="0"/>
    <n v="0.96"/>
    <n v="205.44"/>
  </r>
  <r>
    <s v="SRK"/>
    <s v="GCI"/>
    <s v="SARK"/>
    <s v="SRK"/>
    <s v="P202201848"/>
    <d v="2022-12-11T08:00:00"/>
    <d v="2022-12-17T22:00:00"/>
    <x v="1"/>
    <x v="1"/>
    <n v="17"/>
    <s v="P"/>
    <s v="Sark Venture"/>
    <x v="4"/>
    <x v="0"/>
    <n v="0.49"/>
    <n v="8.33"/>
  </r>
  <r>
    <s v="SRK"/>
    <s v="GCI"/>
    <s v="SARK"/>
    <s v="SRK"/>
    <s v="P202201847"/>
    <d v="2022-12-04T08:00:00"/>
    <d v="2022-12-10T22:00:00"/>
    <x v="1"/>
    <x v="0"/>
    <n v="236"/>
    <s v="P"/>
    <s v="Sark Venture"/>
    <x v="4"/>
    <x v="0"/>
    <n v="0.96"/>
    <n v="226.56"/>
  </r>
  <r>
    <s v="SRK"/>
    <s v="GCI"/>
    <s v="SARK"/>
    <s v="SRK"/>
    <s v="P202201847"/>
    <d v="2022-12-04T08:00:00"/>
    <d v="2022-12-10T22:00:00"/>
    <x v="1"/>
    <x v="1"/>
    <n v="12"/>
    <s v="P"/>
    <s v="Sark Venture"/>
    <x v="4"/>
    <x v="0"/>
    <n v="0.49"/>
    <n v="5.88"/>
  </r>
  <r>
    <s v="SRK"/>
    <s v="GCI"/>
    <s v="SARK"/>
    <s v="SRK"/>
    <s v="P202201846"/>
    <d v="2022-12-01T08:00:00"/>
    <d v="2022-12-03T22:00:00"/>
    <x v="1"/>
    <x v="0"/>
    <n v="121"/>
    <s v="P"/>
    <s v="Sark Venture"/>
    <x v="4"/>
    <x v="0"/>
    <n v="0.96"/>
    <n v="116.16"/>
  </r>
  <r>
    <s v="SRK"/>
    <s v="GCI"/>
    <s v="SARK"/>
    <s v="SRK"/>
    <s v="P202201846"/>
    <d v="2022-12-01T08:00:00"/>
    <d v="2022-12-03T22:00:00"/>
    <x v="1"/>
    <x v="1"/>
    <n v="5"/>
    <s v="P"/>
    <s v="Sark Venture"/>
    <x v="4"/>
    <x v="0"/>
    <n v="0.49"/>
    <n v="2.4500000000000002"/>
  </r>
  <r>
    <s v="JER"/>
    <s v="SML"/>
    <s v="POOLE"/>
    <s v="GCI"/>
    <s v="P202201809"/>
    <d v="2022-12-27T13:09:00"/>
    <d v="2022-12-27T14:03:00"/>
    <x v="0"/>
    <x v="0"/>
    <n v="66"/>
    <s v="P"/>
    <s v="Condor Liberation"/>
    <x v="2"/>
    <x v="0"/>
    <n v="3.69"/>
    <n v="243.54"/>
  </r>
  <r>
    <s v="JER"/>
    <s v="SML"/>
    <s v="POOLE"/>
    <s v="GCI"/>
    <s v="P202201809"/>
    <d v="2022-12-27T13:09:00"/>
    <d v="2022-12-27T14:03:00"/>
    <x v="0"/>
    <x v="1"/>
    <n v="10"/>
    <s v="P"/>
    <s v="Condor Liberation"/>
    <x v="2"/>
    <x v="0"/>
    <n v="1.81"/>
    <n v="18.100000000000001"/>
  </r>
  <r>
    <s v="JER"/>
    <s v="SML"/>
    <s v="POOLE"/>
    <s v="GCI"/>
    <s v="P202201809"/>
    <d v="2022-12-27T13:09:00"/>
    <d v="2022-12-27T14:03:00"/>
    <x v="0"/>
    <x v="2"/>
    <n v="2"/>
    <s v="P"/>
    <s v="Condor Liberation"/>
    <x v="2"/>
    <x v="0"/>
    <n v="0"/>
    <n v="0"/>
  </r>
  <r>
    <s v="JER"/>
    <s v="JER"/>
    <s v="POOLE"/>
    <s v="GCI"/>
    <s v="P202201809"/>
    <d v="2022-12-27T13:09:00"/>
    <d v="2022-12-27T14:03:00"/>
    <x v="0"/>
    <x v="0"/>
    <n v="43"/>
    <s v="P"/>
    <s v="Condor Liberation"/>
    <x v="1"/>
    <x v="0"/>
    <n v="3.69"/>
    <n v="158.66999999999999"/>
  </r>
  <r>
    <s v="JER"/>
    <s v="JER"/>
    <s v="POOLE"/>
    <s v="GCI"/>
    <s v="P202201809"/>
    <d v="2022-12-27T13:09:00"/>
    <d v="2022-12-27T14:03:00"/>
    <x v="0"/>
    <x v="1"/>
    <n v="1"/>
    <s v="P"/>
    <s v="Condor Liberation"/>
    <x v="1"/>
    <x v="0"/>
    <n v="1.81"/>
    <n v="1.81"/>
  </r>
  <r>
    <s v="JER"/>
    <s v="GCI"/>
    <s v="POOLE"/>
    <s v="POO"/>
    <s v="P202201809"/>
    <d v="2022-12-27T13:09:00"/>
    <d v="2022-12-27T14:03:00"/>
    <x v="1"/>
    <x v="0"/>
    <n v="270"/>
    <s v="P"/>
    <s v="Condor Liberation"/>
    <x v="3"/>
    <x v="0"/>
    <n v="3.69"/>
    <n v="996.3"/>
  </r>
  <r>
    <s v="JER"/>
    <s v="GCI"/>
    <s v="POOLE"/>
    <s v="POO"/>
    <s v="P202201809"/>
    <d v="2022-12-27T13:09:00"/>
    <d v="2022-12-27T14:03:00"/>
    <x v="1"/>
    <x v="1"/>
    <n v="56"/>
    <s v="P"/>
    <s v="Condor Liberation"/>
    <x v="3"/>
    <x v="0"/>
    <n v="1.81"/>
    <n v="101.36"/>
  </r>
  <r>
    <s v="JER"/>
    <s v="GCI"/>
    <s v="POOLE"/>
    <s v="POO"/>
    <s v="P202201809"/>
    <d v="2022-12-27T13:09:00"/>
    <d v="2022-12-27T14:03:00"/>
    <x v="1"/>
    <x v="2"/>
    <n v="20"/>
    <s v="P"/>
    <s v="Condor Liberation"/>
    <x v="3"/>
    <x v="0"/>
    <n v="0"/>
    <n v="0"/>
  </r>
  <r>
    <s v="JER"/>
    <s v="POO"/>
    <s v="POOLE"/>
    <s v="SML"/>
    <s v="P202201807"/>
    <d v="2022-12-21T16:18:00"/>
    <d v="2022-12-21T16:55:00"/>
    <x v="2"/>
    <x v="0"/>
    <n v="4"/>
    <s v="P"/>
    <s v="Condor Liberation"/>
    <x v="3"/>
    <x v="0"/>
    <n v="1.845"/>
    <n v="7.38"/>
  </r>
  <r>
    <s v="JER"/>
    <s v="POO"/>
    <s v="POOLE"/>
    <s v="GCI"/>
    <s v="P202201807"/>
    <d v="2022-12-21T16:18:00"/>
    <d v="2022-12-21T16:55:00"/>
    <x v="0"/>
    <x v="0"/>
    <n v="96"/>
    <s v="P"/>
    <s v="Condor Liberation"/>
    <x v="3"/>
    <x v="0"/>
    <n v="3.69"/>
    <n v="354.24"/>
  </r>
  <r>
    <s v="JER"/>
    <s v="POO"/>
    <s v="POOLE"/>
    <s v="GCI"/>
    <s v="P202201807"/>
    <d v="2022-12-21T16:18:00"/>
    <d v="2022-12-21T16:55:00"/>
    <x v="0"/>
    <x v="1"/>
    <n v="11"/>
    <s v="P"/>
    <s v="Condor Liberation"/>
    <x v="3"/>
    <x v="0"/>
    <n v="1.81"/>
    <n v="19.91"/>
  </r>
  <r>
    <s v="JER"/>
    <s v="POO"/>
    <s v="POOLE"/>
    <s v="GCI"/>
    <s v="P202201807"/>
    <d v="2022-12-21T16:18:00"/>
    <d v="2022-12-21T16:55:00"/>
    <x v="0"/>
    <x v="2"/>
    <n v="5"/>
    <s v="P"/>
    <s v="Condor Liberation"/>
    <x v="3"/>
    <x v="0"/>
    <n v="0"/>
    <n v="0"/>
  </r>
  <r>
    <s v="JER"/>
    <s v="GCI"/>
    <s v="POOLE"/>
    <s v="JER"/>
    <s v="P202201807"/>
    <d v="2022-12-21T16:18:00"/>
    <d v="2022-12-21T16:55:00"/>
    <x v="1"/>
    <x v="0"/>
    <n v="5"/>
    <s v="P"/>
    <s v="Condor Liberation"/>
    <x v="1"/>
    <x v="0"/>
    <n v="3.69"/>
    <n v="18.45"/>
  </r>
  <r>
    <s v="POO"/>
    <s v="POO"/>
    <s v="JERSEY"/>
    <s v="GCI"/>
    <s v="P202201805"/>
    <d v="2022-12-27T09:30:00"/>
    <d v="2022-12-27T10:10:00"/>
    <x v="0"/>
    <x v="0"/>
    <n v="134"/>
    <s v="P"/>
    <s v="Condor Liberation"/>
    <x v="3"/>
    <x v="0"/>
    <n v="3.69"/>
    <n v="494.46"/>
  </r>
  <r>
    <s v="POO"/>
    <s v="GCI"/>
    <s v="JERSEY"/>
    <s v="JER"/>
    <s v="P202201805"/>
    <d v="2022-12-27T09:30:00"/>
    <d v="2022-12-27T10:10:00"/>
    <x v="1"/>
    <x v="2"/>
    <n v="5"/>
    <s v="P"/>
    <s v="Condor Liberation"/>
    <x v="1"/>
    <x v="0"/>
    <n v="0"/>
    <n v="0"/>
  </r>
  <r>
    <s v="POO"/>
    <s v="GCI"/>
    <s v="JERSEY"/>
    <s v="JER"/>
    <s v="P202201805"/>
    <d v="2022-12-27T09:30:00"/>
    <d v="2022-12-27T10:10:00"/>
    <x v="1"/>
    <x v="1"/>
    <n v="14"/>
    <s v="P"/>
    <s v="Condor Liberation"/>
    <x v="1"/>
    <x v="0"/>
    <n v="1.81"/>
    <n v="25.34"/>
  </r>
  <r>
    <s v="POO"/>
    <s v="GCI"/>
    <s v="JERSEY"/>
    <s v="JER"/>
    <s v="P202201805"/>
    <d v="2022-12-27T09:30:00"/>
    <d v="2022-12-27T10:10:00"/>
    <x v="1"/>
    <x v="0"/>
    <n v="61"/>
    <s v="P"/>
    <s v="Condor Liberation"/>
    <x v="1"/>
    <x v="0"/>
    <n v="3.69"/>
    <n v="225.09"/>
  </r>
  <r>
    <s v="POO"/>
    <s v="GCI"/>
    <s v="JERSEY"/>
    <s v="SML"/>
    <s v="P202201805"/>
    <d v="2022-12-27T09:30:00"/>
    <d v="2022-12-27T10:10:00"/>
    <x v="1"/>
    <x v="2"/>
    <n v="1"/>
    <s v="P"/>
    <s v="Condor Liberation"/>
    <x v="2"/>
    <x v="0"/>
    <n v="0"/>
    <n v="0"/>
  </r>
  <r>
    <s v="POO"/>
    <s v="GCI"/>
    <s v="JERSEY"/>
    <s v="SML"/>
    <s v="P202201805"/>
    <d v="2022-12-27T09:30:00"/>
    <d v="2022-12-27T10:10:00"/>
    <x v="1"/>
    <x v="1"/>
    <n v="17"/>
    <s v="P"/>
    <s v="Condor Liberation"/>
    <x v="2"/>
    <x v="0"/>
    <n v="1.81"/>
    <n v="30.77"/>
  </r>
  <r>
    <s v="POO"/>
    <s v="GCI"/>
    <s v="JERSEY"/>
    <s v="SML"/>
    <s v="P202201805"/>
    <d v="2022-12-27T09:30:00"/>
    <d v="2022-12-27T10:10:00"/>
    <x v="1"/>
    <x v="0"/>
    <n v="70"/>
    <s v="P"/>
    <s v="Condor Liberation"/>
    <x v="2"/>
    <x v="0"/>
    <n v="3.69"/>
    <n v="258.3"/>
  </r>
  <r>
    <s v="POO"/>
    <s v="POO"/>
    <s v="JERSEY"/>
    <s v="GCI"/>
    <s v="P202201805"/>
    <d v="2022-12-27T09:30:00"/>
    <d v="2022-12-27T10:10:00"/>
    <x v="0"/>
    <x v="2"/>
    <n v="8"/>
    <s v="P"/>
    <s v="Condor Liberation"/>
    <x v="3"/>
    <x v="0"/>
    <n v="0"/>
    <n v="0"/>
  </r>
  <r>
    <s v="POO"/>
    <s v="POO"/>
    <s v="JERSEY"/>
    <s v="GCI"/>
    <s v="P202201805"/>
    <d v="2022-12-27T09:30:00"/>
    <d v="2022-12-27T10:10:00"/>
    <x v="0"/>
    <x v="1"/>
    <n v="17"/>
    <s v="P"/>
    <s v="Condor Liberation"/>
    <x v="3"/>
    <x v="0"/>
    <n v="1.81"/>
    <n v="30.77"/>
  </r>
  <r>
    <s v="POO"/>
    <s v="POO"/>
    <s v="POOLE"/>
    <s v="GCI"/>
    <s v="P202201804"/>
    <d v="2022-12-22T11:15:00"/>
    <d v="2022-12-22T11:58:00"/>
    <x v="0"/>
    <x v="0"/>
    <n v="29"/>
    <s v="P"/>
    <s v="Condor Liberation"/>
    <x v="3"/>
    <x v="0"/>
    <n v="3.69"/>
    <n v="107.01"/>
  </r>
  <r>
    <s v="POO"/>
    <s v="POO"/>
    <s v="POOLE"/>
    <s v="GCI"/>
    <s v="P202201804"/>
    <d v="2022-12-22T11:15:00"/>
    <d v="2022-12-22T11:58:00"/>
    <x v="0"/>
    <x v="1"/>
    <n v="3"/>
    <s v="P"/>
    <s v="Condor Liberation"/>
    <x v="3"/>
    <x v="0"/>
    <n v="1.81"/>
    <n v="5.43"/>
  </r>
  <r>
    <s v="POO"/>
    <s v="POO"/>
    <s v="POOLE"/>
    <s v="GCI"/>
    <s v="P202201804"/>
    <d v="2022-12-22T11:15:00"/>
    <d v="2022-12-22T11:58:00"/>
    <x v="0"/>
    <x v="2"/>
    <n v="3"/>
    <s v="P"/>
    <s v="Condor Liberation"/>
    <x v="3"/>
    <x v="0"/>
    <n v="0"/>
    <n v="0"/>
  </r>
  <r>
    <s v="POO"/>
    <s v="GCI"/>
    <s v="POOLE"/>
    <s v="POO"/>
    <s v="P202201804"/>
    <d v="2022-12-22T11:15:00"/>
    <d v="2022-12-22T11:58:00"/>
    <x v="1"/>
    <x v="0"/>
    <n v="36"/>
    <s v="P"/>
    <s v="Condor Liberation"/>
    <x v="3"/>
    <x v="0"/>
    <n v="3.69"/>
    <n v="132.84"/>
  </r>
  <r>
    <s v="POO"/>
    <s v="GCI"/>
    <s v="POOLE"/>
    <s v="POO"/>
    <s v="P202201804"/>
    <d v="2022-12-22T11:15:00"/>
    <d v="2022-12-22T11:58:00"/>
    <x v="1"/>
    <x v="1"/>
    <n v="8"/>
    <s v="P"/>
    <s v="Condor Liberation"/>
    <x v="3"/>
    <x v="0"/>
    <n v="1.81"/>
    <n v="14.48"/>
  </r>
  <r>
    <s v="POO"/>
    <s v="GCI"/>
    <s v="POOLE"/>
    <s v="POO"/>
    <s v="P202201804"/>
    <d v="2022-12-22T11:15:00"/>
    <d v="2022-12-22T11:58:00"/>
    <x v="1"/>
    <x v="2"/>
    <n v="5"/>
    <s v="P"/>
    <s v="Condor Liberation"/>
    <x v="3"/>
    <x v="0"/>
    <n v="0"/>
    <n v="0"/>
  </r>
  <r>
    <s v="POO"/>
    <s v="JER"/>
    <s v="JERSEY"/>
    <s v="GCI"/>
    <s v="P202201803"/>
    <d v="2022-12-21T12:32:00"/>
    <d v="2022-12-21T13:16:00"/>
    <x v="0"/>
    <x v="0"/>
    <n v="19"/>
    <s v="P"/>
    <s v="Condor Liberation"/>
    <x v="1"/>
    <x v="0"/>
    <n v="3.69"/>
    <n v="70.11"/>
  </r>
  <r>
    <s v="POO"/>
    <s v="GCI"/>
    <s v="JERSEY"/>
    <s v="POO"/>
    <s v="P202201803"/>
    <d v="2022-12-21T12:32:00"/>
    <d v="2022-12-21T13:16:00"/>
    <x v="1"/>
    <x v="2"/>
    <n v="6"/>
    <s v="P"/>
    <s v="Condor Liberation"/>
    <x v="3"/>
    <x v="0"/>
    <n v="0"/>
    <n v="0"/>
  </r>
  <r>
    <s v="POO"/>
    <s v="GCI"/>
    <s v="JERSEY"/>
    <s v="POO"/>
    <s v="P202201803"/>
    <d v="2022-12-21T12:32:00"/>
    <d v="2022-12-21T13:16:00"/>
    <x v="1"/>
    <x v="1"/>
    <n v="34"/>
    <s v="P"/>
    <s v="Condor Liberation"/>
    <x v="3"/>
    <x v="0"/>
    <n v="1.81"/>
    <n v="61.54"/>
  </r>
  <r>
    <s v="POO"/>
    <s v="GCI"/>
    <s v="JERSEY"/>
    <s v="POO"/>
    <s v="P202201803"/>
    <d v="2022-12-21T12:32:00"/>
    <d v="2022-12-21T13:16:00"/>
    <x v="1"/>
    <x v="0"/>
    <n v="104"/>
    <s v="P"/>
    <s v="Condor Liberation"/>
    <x v="3"/>
    <x v="0"/>
    <n v="3.69"/>
    <n v="383.76"/>
  </r>
  <r>
    <s v="POO"/>
    <s v="JER"/>
    <s v="JERSEY"/>
    <s v="GCI"/>
    <s v="P202201803"/>
    <d v="2022-12-21T12:32:00"/>
    <d v="2022-12-21T13:16:00"/>
    <x v="0"/>
    <x v="2"/>
    <n v="1"/>
    <s v="P"/>
    <s v="Condor Liberation"/>
    <x v="1"/>
    <x v="0"/>
    <n v="0"/>
    <n v="0"/>
  </r>
  <r>
    <s v="POO"/>
    <s v="JER"/>
    <s v="JERSEY"/>
    <s v="GCI"/>
    <s v="P202201803"/>
    <d v="2022-12-21T12:32:00"/>
    <d v="2022-12-21T13:16:00"/>
    <x v="0"/>
    <x v="1"/>
    <n v="4"/>
    <s v="P"/>
    <s v="Condor Liberation"/>
    <x v="1"/>
    <x v="0"/>
    <n v="1.81"/>
    <n v="7.24"/>
  </r>
  <r>
    <s v="POO"/>
    <s v="POO"/>
    <s v="JERSEY"/>
    <s v="GCI"/>
    <s v="P202201802"/>
    <d v="2022-12-18T09:42:00"/>
    <d v="2022-12-18T10:13:00"/>
    <x v="0"/>
    <x v="0"/>
    <n v="40"/>
    <s v="P"/>
    <s v="Condor Liberation"/>
    <x v="3"/>
    <x v="0"/>
    <n v="3.69"/>
    <n v="147.6"/>
  </r>
  <r>
    <s v="POO"/>
    <s v="GCI"/>
    <s v="JERSEY"/>
    <s v="JER"/>
    <s v="P202201802"/>
    <d v="2022-12-18T09:42:00"/>
    <d v="2022-12-18T10:13:00"/>
    <x v="1"/>
    <x v="0"/>
    <n v="4"/>
    <s v="P"/>
    <s v="Condor Liberation"/>
    <x v="1"/>
    <x v="0"/>
    <n v="3.69"/>
    <n v="14.76"/>
  </r>
  <r>
    <s v="POO"/>
    <s v="POO"/>
    <s v="JERSEY"/>
    <s v="GCI"/>
    <s v="P202201802"/>
    <d v="2022-12-18T09:42:00"/>
    <d v="2022-12-18T10:13:00"/>
    <x v="0"/>
    <x v="2"/>
    <n v="2"/>
    <s v="P"/>
    <s v="Condor Liberation"/>
    <x v="3"/>
    <x v="0"/>
    <n v="0"/>
    <n v="0"/>
  </r>
  <r>
    <s v="POO"/>
    <s v="POO"/>
    <s v="JERSEY"/>
    <s v="GCI"/>
    <s v="P202201802"/>
    <d v="2022-12-18T09:42:00"/>
    <d v="2022-12-18T10:13:00"/>
    <x v="0"/>
    <x v="1"/>
    <n v="4"/>
    <s v="P"/>
    <s v="Condor Liberation"/>
    <x v="3"/>
    <x v="0"/>
    <n v="1.81"/>
    <n v="7.24"/>
  </r>
  <r>
    <s v="JEM"/>
    <s v="SML"/>
    <s v="JERSEY/ST MALO"/>
    <s v="GCI"/>
    <s v="P202201797"/>
    <d v="2022-12-20T10:07:00"/>
    <d v="2022-12-20T16:34:00"/>
    <x v="0"/>
    <x v="0"/>
    <n v="63"/>
    <s v="P"/>
    <s v="Condor Voyager"/>
    <x v="2"/>
    <x v="0"/>
    <n v="3.69"/>
    <n v="232.47"/>
  </r>
  <r>
    <s v="JEM"/>
    <s v="GCI"/>
    <s v="JERSEY/ST MALO"/>
    <s v="JER"/>
    <s v="P202201797"/>
    <d v="2022-12-20T10:07:00"/>
    <d v="2022-12-20T16:34:00"/>
    <x v="1"/>
    <x v="1"/>
    <n v="6"/>
    <s v="P"/>
    <s v="Condor Voyager"/>
    <x v="1"/>
    <x v="0"/>
    <n v="1.81"/>
    <n v="10.86"/>
  </r>
  <r>
    <s v="JEM"/>
    <s v="GCI"/>
    <s v="JERSEY/ST MALO"/>
    <s v="JER"/>
    <s v="P202201797"/>
    <d v="2022-12-20T10:07:00"/>
    <d v="2022-12-20T16:34:00"/>
    <x v="1"/>
    <x v="0"/>
    <n v="71"/>
    <s v="P"/>
    <s v="Condor Voyager"/>
    <x v="1"/>
    <x v="0"/>
    <n v="3.69"/>
    <n v="261.99"/>
  </r>
  <r>
    <s v="JEM"/>
    <s v="GCI"/>
    <s v="JERSEY/ST MALO"/>
    <s v="SML"/>
    <s v="P202201797"/>
    <d v="2022-12-20T10:07:00"/>
    <d v="2022-12-20T16:34:00"/>
    <x v="1"/>
    <x v="2"/>
    <n v="4"/>
    <s v="P"/>
    <s v="Condor Voyager"/>
    <x v="2"/>
    <x v="0"/>
    <n v="0"/>
    <n v="0"/>
  </r>
  <r>
    <s v="JEM"/>
    <s v="GCI"/>
    <s v="JERSEY/ST MALO"/>
    <s v="SML"/>
    <s v="P202201797"/>
    <d v="2022-12-20T10:07:00"/>
    <d v="2022-12-20T16:34:00"/>
    <x v="1"/>
    <x v="1"/>
    <n v="11"/>
    <s v="P"/>
    <s v="Condor Voyager"/>
    <x v="2"/>
    <x v="0"/>
    <n v="1.81"/>
    <n v="19.91"/>
  </r>
  <r>
    <s v="JEM"/>
    <s v="GCI"/>
    <s v="JERSEY/ST MALO"/>
    <s v="SML"/>
    <s v="P202201797"/>
    <d v="2022-12-20T10:07:00"/>
    <d v="2022-12-20T16:34:00"/>
    <x v="1"/>
    <x v="0"/>
    <n v="77"/>
    <s v="P"/>
    <s v="Condor Voyager"/>
    <x v="2"/>
    <x v="0"/>
    <n v="3.69"/>
    <n v="284.13"/>
  </r>
  <r>
    <s v="JEM"/>
    <s v="POO"/>
    <s v="JERSEY/ST MALO"/>
    <s v="SML"/>
    <s v="P202201797"/>
    <d v="2022-12-20T10:07:00"/>
    <d v="2022-12-20T16:34:00"/>
    <x v="2"/>
    <x v="0"/>
    <n v="1"/>
    <s v="P"/>
    <s v="Condor Voyager"/>
    <x v="3"/>
    <x v="0"/>
    <n v="1.845"/>
    <n v="1.845"/>
  </r>
  <r>
    <s v="JEM"/>
    <s v="JER"/>
    <s v="JERSEY/ST MALO"/>
    <s v="GCI"/>
    <s v="P202201797"/>
    <d v="2022-12-20T10:07:00"/>
    <d v="2022-12-20T16:34:00"/>
    <x v="0"/>
    <x v="1"/>
    <n v="2"/>
    <s v="P"/>
    <s v="Condor Voyager"/>
    <x v="1"/>
    <x v="0"/>
    <n v="1.81"/>
    <n v="3.62"/>
  </r>
  <r>
    <s v="JEM"/>
    <s v="JER"/>
    <s v="JERSEY/ST MALO"/>
    <s v="GCI"/>
    <s v="P202201797"/>
    <d v="2022-12-20T10:07:00"/>
    <d v="2022-12-20T16:34:00"/>
    <x v="0"/>
    <x v="0"/>
    <n v="38"/>
    <s v="P"/>
    <s v="Condor Voyager"/>
    <x v="1"/>
    <x v="0"/>
    <n v="3.69"/>
    <n v="140.22"/>
  </r>
  <r>
    <s v="JEM"/>
    <s v="SML"/>
    <s v="JERSEY/ST MALO"/>
    <s v="GCI"/>
    <s v="P202201797"/>
    <d v="2022-12-20T10:07:00"/>
    <d v="2022-12-20T16:34:00"/>
    <x v="0"/>
    <x v="1"/>
    <n v="4"/>
    <s v="P"/>
    <s v="Condor Voyager"/>
    <x v="2"/>
    <x v="0"/>
    <n v="1.81"/>
    <n v="7.24"/>
  </r>
  <r>
    <s v="JEM"/>
    <s v="SML"/>
    <s v="JERSEY/ST MALO"/>
    <s v="GCI"/>
    <s v="P202201795"/>
    <d v="2022-12-16T10:10:00"/>
    <d v="2022-12-16T15:15:00"/>
    <x v="0"/>
    <x v="0"/>
    <n v="46"/>
    <s v="P"/>
    <s v="Condor Voyager"/>
    <x v="2"/>
    <x v="0"/>
    <n v="3.69"/>
    <n v="169.74"/>
  </r>
  <r>
    <s v="JEM"/>
    <s v="GCI"/>
    <s v="JERSEY/ST MALO"/>
    <s v="JER"/>
    <s v="P202201795"/>
    <d v="2022-12-16T10:10:00"/>
    <d v="2022-12-16T15:15:00"/>
    <x v="1"/>
    <x v="1"/>
    <n v="1"/>
    <s v="P"/>
    <s v="Condor Voyager"/>
    <x v="1"/>
    <x v="0"/>
    <n v="1.81"/>
    <n v="1.81"/>
  </r>
  <r>
    <s v="JEM"/>
    <s v="GCI"/>
    <s v="JERSEY/ST MALO"/>
    <s v="JER"/>
    <s v="P202201795"/>
    <d v="2022-12-16T10:10:00"/>
    <d v="2022-12-16T15:15:00"/>
    <x v="1"/>
    <x v="0"/>
    <n v="30"/>
    <s v="P"/>
    <s v="Condor Voyager"/>
    <x v="1"/>
    <x v="0"/>
    <n v="3.69"/>
    <n v="110.7"/>
  </r>
  <r>
    <s v="JEM"/>
    <s v="GCI"/>
    <s v="JERSEY/ST MALO"/>
    <s v="SML"/>
    <s v="P202201795"/>
    <d v="2022-12-16T10:10:00"/>
    <d v="2022-12-16T15:15:00"/>
    <x v="1"/>
    <x v="2"/>
    <n v="3"/>
    <s v="P"/>
    <s v="Condor Voyager"/>
    <x v="2"/>
    <x v="0"/>
    <n v="0"/>
    <n v="0"/>
  </r>
  <r>
    <s v="JEM"/>
    <s v="GCI"/>
    <s v="JERSEY/ST MALO"/>
    <s v="SML"/>
    <s v="P202201795"/>
    <d v="2022-12-16T10:10:00"/>
    <d v="2022-12-16T15:15:00"/>
    <x v="1"/>
    <x v="1"/>
    <n v="15"/>
    <s v="P"/>
    <s v="Condor Voyager"/>
    <x v="2"/>
    <x v="0"/>
    <n v="1.81"/>
    <n v="27.150000000000002"/>
  </r>
  <r>
    <s v="JEM"/>
    <s v="GCI"/>
    <s v="JERSEY/ST MALO"/>
    <s v="SML"/>
    <s v="P202201795"/>
    <d v="2022-12-16T10:10:00"/>
    <d v="2022-12-16T15:15:00"/>
    <x v="1"/>
    <x v="0"/>
    <n v="73"/>
    <s v="P"/>
    <s v="Condor Voyager"/>
    <x v="2"/>
    <x v="0"/>
    <n v="3.69"/>
    <n v="269.37"/>
  </r>
  <r>
    <s v="JEM"/>
    <s v="JER"/>
    <s v="JERSEY/ST MALO"/>
    <s v="GCI"/>
    <s v="P202201795"/>
    <d v="2022-12-16T10:10:00"/>
    <d v="2022-12-16T15:15:00"/>
    <x v="0"/>
    <x v="1"/>
    <n v="2"/>
    <s v="P"/>
    <s v="Condor Voyager"/>
    <x v="1"/>
    <x v="0"/>
    <n v="1.81"/>
    <n v="3.62"/>
  </r>
  <r>
    <s v="JEM"/>
    <s v="JER"/>
    <s v="JERSEY/ST MALO"/>
    <s v="GCI"/>
    <s v="P202201795"/>
    <d v="2022-12-16T10:10:00"/>
    <d v="2022-12-16T15:15:00"/>
    <x v="0"/>
    <x v="0"/>
    <n v="41"/>
    <s v="P"/>
    <s v="Condor Voyager"/>
    <x v="1"/>
    <x v="0"/>
    <n v="3.69"/>
    <n v="151.29"/>
  </r>
  <r>
    <s v="JEM"/>
    <s v="SML"/>
    <s v="JERSEY/ST MALO"/>
    <s v="GCI"/>
    <s v="P202201795"/>
    <d v="2022-12-16T10:10:00"/>
    <d v="2022-12-16T15:15:00"/>
    <x v="0"/>
    <x v="1"/>
    <n v="4"/>
    <s v="P"/>
    <s v="Condor Voyager"/>
    <x v="2"/>
    <x v="0"/>
    <n v="1.81"/>
    <n v="7.24"/>
  </r>
  <r>
    <s v="POO"/>
    <s v="POO"/>
    <s v="JERSEY/ST MALO"/>
    <s v="GCI"/>
    <s v="P202201794"/>
    <d v="2022-12-15T14:47:00"/>
    <d v="2022-12-15T15:25:00"/>
    <x v="0"/>
    <x v="0"/>
    <n v="78"/>
    <s v="P"/>
    <s v="Condor Voyager"/>
    <x v="3"/>
    <x v="0"/>
    <n v="3.69"/>
    <n v="287.82"/>
  </r>
  <r>
    <s v="POO"/>
    <s v="GCI"/>
    <s v="JERSEY/ST MALO"/>
    <s v="JER"/>
    <s v="P202201794"/>
    <d v="2022-12-15T14:47:00"/>
    <d v="2022-12-15T15:25:00"/>
    <x v="1"/>
    <x v="0"/>
    <n v="5"/>
    <s v="P"/>
    <s v="Condor Voyager"/>
    <x v="1"/>
    <x v="0"/>
    <n v="3.69"/>
    <n v="18.45"/>
  </r>
  <r>
    <s v="POO"/>
    <s v="GCI"/>
    <s v="JERSEY/ST MALO"/>
    <s v="SML"/>
    <s v="P202201794"/>
    <d v="2022-12-15T14:47:00"/>
    <d v="2022-12-15T15:25:00"/>
    <x v="1"/>
    <x v="1"/>
    <n v="1"/>
    <s v="P"/>
    <s v="Condor Voyager"/>
    <x v="2"/>
    <x v="0"/>
    <n v="1.81"/>
    <n v="1.81"/>
  </r>
  <r>
    <s v="POO"/>
    <s v="GCI"/>
    <s v="JERSEY/ST MALO"/>
    <s v="SML"/>
    <s v="P202201794"/>
    <d v="2022-12-15T14:47:00"/>
    <d v="2022-12-15T15:25:00"/>
    <x v="1"/>
    <x v="0"/>
    <n v="34"/>
    <s v="P"/>
    <s v="Condor Voyager"/>
    <x v="2"/>
    <x v="0"/>
    <n v="3.69"/>
    <n v="125.46"/>
  </r>
  <r>
    <s v="POO"/>
    <s v="POO"/>
    <s v="JERSEY/ST MALO"/>
    <s v="GCI"/>
    <s v="P202201794"/>
    <d v="2022-12-15T14:47:00"/>
    <d v="2022-12-15T15:25:00"/>
    <x v="0"/>
    <x v="2"/>
    <n v="2"/>
    <s v="P"/>
    <s v="Condor Voyager"/>
    <x v="3"/>
    <x v="0"/>
    <n v="0"/>
    <n v="0"/>
  </r>
  <r>
    <s v="POO"/>
    <s v="POO"/>
    <s v="JERSEY/ST MALO"/>
    <s v="GCI"/>
    <s v="P202201794"/>
    <d v="2022-12-15T14:47:00"/>
    <d v="2022-12-15T15:25:00"/>
    <x v="0"/>
    <x v="1"/>
    <n v="5"/>
    <s v="P"/>
    <s v="Condor Voyager"/>
    <x v="3"/>
    <x v="0"/>
    <n v="1.81"/>
    <n v="9.0500000000000007"/>
  </r>
  <r>
    <s v="JEM"/>
    <s v="GCI"/>
    <s v="POOLE"/>
    <s v="POO"/>
    <s v="P202201793"/>
    <d v="2022-12-12T10:08:00"/>
    <d v="2022-12-12T10:59:00"/>
    <x v="1"/>
    <x v="0"/>
    <n v="112"/>
    <s v="P"/>
    <s v="Condor Voyager"/>
    <x v="3"/>
    <x v="0"/>
    <n v="3.69"/>
    <n v="413.28"/>
  </r>
  <r>
    <s v="JEM"/>
    <s v="GCI"/>
    <s v="POOLE"/>
    <s v="POO"/>
    <s v="P202201793"/>
    <d v="2022-12-12T10:08:00"/>
    <d v="2022-12-12T10:59:00"/>
    <x v="1"/>
    <x v="1"/>
    <n v="5"/>
    <s v="P"/>
    <s v="Condor Voyager"/>
    <x v="3"/>
    <x v="0"/>
    <n v="1.81"/>
    <n v="9.0500000000000007"/>
  </r>
  <r>
    <s v="JEM"/>
    <s v="GCI"/>
    <s v="POOLE"/>
    <s v="POO"/>
    <s v="P202201793"/>
    <d v="2022-12-12T10:08:00"/>
    <d v="2022-12-12T10:59:00"/>
    <x v="1"/>
    <x v="2"/>
    <n v="2"/>
    <s v="P"/>
    <s v="Condor Voyager"/>
    <x v="3"/>
    <x v="0"/>
    <n v="0"/>
    <n v="0"/>
  </r>
  <r>
    <s v="JEM"/>
    <s v="SML"/>
    <s v="POOLE"/>
    <s v="GCI"/>
    <s v="P202201793"/>
    <d v="2022-12-12T10:08:00"/>
    <d v="2022-12-12T10:59:00"/>
    <x v="0"/>
    <x v="0"/>
    <n v="33"/>
    <s v="P"/>
    <s v="Condor Voyager"/>
    <x v="2"/>
    <x v="0"/>
    <n v="3.69"/>
    <n v="121.77"/>
  </r>
  <r>
    <s v="JEM"/>
    <s v="SML"/>
    <s v="POOLE"/>
    <s v="GCI"/>
    <s v="P202201793"/>
    <d v="2022-12-12T10:08:00"/>
    <d v="2022-12-12T10:59:00"/>
    <x v="0"/>
    <x v="1"/>
    <n v="2"/>
    <s v="P"/>
    <s v="Condor Voyager"/>
    <x v="2"/>
    <x v="0"/>
    <n v="1.81"/>
    <n v="3.62"/>
  </r>
  <r>
    <s v="JEM"/>
    <s v="SML"/>
    <s v="POOLE"/>
    <s v="GCI"/>
    <s v="P202201793"/>
    <d v="2022-12-12T10:08:00"/>
    <d v="2022-12-12T10:59:00"/>
    <x v="0"/>
    <x v="2"/>
    <n v="3"/>
    <s v="P"/>
    <s v="Condor Voyager"/>
    <x v="2"/>
    <x v="0"/>
    <n v="0"/>
    <n v="0"/>
  </r>
  <r>
    <s v="JEM"/>
    <s v="JER"/>
    <s v="POOLE"/>
    <s v="GCI"/>
    <s v="P202201793"/>
    <d v="2022-12-12T10:08:00"/>
    <d v="2022-12-12T10:59:00"/>
    <x v="0"/>
    <x v="0"/>
    <n v="35"/>
    <s v="P"/>
    <s v="Condor Voyager"/>
    <x v="1"/>
    <x v="0"/>
    <n v="3.69"/>
    <n v="129.15"/>
  </r>
  <r>
    <s v="JEM"/>
    <s v="JER"/>
    <s v="POOLE"/>
    <s v="GCI"/>
    <s v="P202201793"/>
    <d v="2022-12-12T10:08:00"/>
    <d v="2022-12-12T10:59:00"/>
    <x v="0"/>
    <x v="1"/>
    <n v="4"/>
    <s v="P"/>
    <s v="Condor Voyager"/>
    <x v="1"/>
    <x v="0"/>
    <n v="1.81"/>
    <n v="7.24"/>
  </r>
  <r>
    <s v="JEM"/>
    <s v="SML"/>
    <s v="POOLE"/>
    <s v="GCI"/>
    <s v="P202201792"/>
    <d v="2022-12-05T13:38:00"/>
    <d v="2022-12-05T14:13:00"/>
    <x v="0"/>
    <x v="0"/>
    <n v="63"/>
    <s v="P"/>
    <s v="Condor Voyager"/>
    <x v="2"/>
    <x v="0"/>
    <n v="3.69"/>
    <n v="232.47"/>
  </r>
  <r>
    <s v="JEM"/>
    <s v="SML"/>
    <s v="POOLE"/>
    <s v="GCI"/>
    <s v="P202201792"/>
    <d v="2022-12-05T13:38:00"/>
    <d v="2022-12-05T14:13:00"/>
    <x v="0"/>
    <x v="1"/>
    <n v="1"/>
    <s v="P"/>
    <s v="Condor Voyager"/>
    <x v="2"/>
    <x v="0"/>
    <n v="1.81"/>
    <n v="1.81"/>
  </r>
  <r>
    <s v="JEM"/>
    <s v="SML"/>
    <s v="POOLE"/>
    <s v="GCI"/>
    <s v="P202201792"/>
    <d v="2022-12-05T13:38:00"/>
    <d v="2022-12-05T14:13:00"/>
    <x v="0"/>
    <x v="2"/>
    <n v="1"/>
    <s v="P"/>
    <s v="Condor Voyager"/>
    <x v="2"/>
    <x v="0"/>
    <n v="0"/>
    <n v="0"/>
  </r>
  <r>
    <s v="JEM"/>
    <s v="JER"/>
    <s v="POOLE"/>
    <s v="GCI"/>
    <s v="P202201792"/>
    <d v="2022-12-05T13:38:00"/>
    <d v="2022-12-05T14:13:00"/>
    <x v="0"/>
    <x v="0"/>
    <n v="26"/>
    <s v="P"/>
    <s v="Condor Voyager"/>
    <x v="1"/>
    <x v="0"/>
    <n v="3.69"/>
    <n v="95.94"/>
  </r>
  <r>
    <s v="JEM"/>
    <s v="JER"/>
    <s v="POOLE"/>
    <s v="GCI"/>
    <s v="P202201792"/>
    <d v="2022-12-05T13:38:00"/>
    <d v="2022-12-05T14:13:00"/>
    <x v="0"/>
    <x v="2"/>
    <n v="2"/>
    <s v="P"/>
    <s v="Condor Voyager"/>
    <x v="1"/>
    <x v="0"/>
    <n v="0"/>
    <n v="0"/>
  </r>
  <r>
    <s v="JEM"/>
    <s v="GCI"/>
    <s v="POOLE"/>
    <s v="POO"/>
    <s v="P202201792"/>
    <d v="2022-12-05T13:38:00"/>
    <d v="2022-12-05T14:13:00"/>
    <x v="1"/>
    <x v="0"/>
    <n v="92"/>
    <s v="P"/>
    <s v="Condor Voyager"/>
    <x v="3"/>
    <x v="0"/>
    <n v="3.69"/>
    <n v="339.48"/>
  </r>
  <r>
    <s v="JEM"/>
    <s v="GCI"/>
    <s v="POOLE"/>
    <s v="POO"/>
    <s v="P202201792"/>
    <d v="2022-12-05T13:38:00"/>
    <d v="2022-12-05T14:13:00"/>
    <x v="1"/>
    <x v="1"/>
    <n v="3"/>
    <s v="P"/>
    <s v="Condor Voyager"/>
    <x v="3"/>
    <x v="0"/>
    <n v="1.81"/>
    <n v="5.43"/>
  </r>
  <r>
    <s v="JEM"/>
    <s v="GCI"/>
    <s v="POOLE"/>
    <s v="POO"/>
    <s v="P202201792"/>
    <d v="2022-12-05T13:38:00"/>
    <d v="2022-12-05T14:13:00"/>
    <x v="1"/>
    <x v="2"/>
    <n v="5"/>
    <s v="P"/>
    <s v="Condor Voyager"/>
    <x v="3"/>
    <x v="0"/>
    <n v="0"/>
    <n v="0"/>
  </r>
  <r>
    <s v="JEM"/>
    <s v="SML"/>
    <s v="ST MALO"/>
    <s v="GCI"/>
    <s v="P202201791"/>
    <d v="2022-12-03T19:08:00"/>
    <d v="2022-12-03T19:59:00"/>
    <x v="0"/>
    <x v="0"/>
    <n v="19"/>
    <s v="P"/>
    <s v="Condor Voyager"/>
    <x v="2"/>
    <x v="0"/>
    <n v="3.69"/>
    <n v="70.11"/>
  </r>
  <r>
    <s v="JEM"/>
    <s v="GCI"/>
    <s v="ST MALO"/>
    <s v="SML"/>
    <s v="P202201791"/>
    <d v="2022-12-03T19:08:00"/>
    <d v="2022-12-03T19:59:00"/>
    <x v="1"/>
    <x v="2"/>
    <n v="2"/>
    <s v="P"/>
    <s v="Condor Voyager"/>
    <x v="2"/>
    <x v="0"/>
    <n v="0"/>
    <n v="0"/>
  </r>
  <r>
    <s v="JEM"/>
    <s v="GCI"/>
    <s v="ST MALO"/>
    <s v="SML"/>
    <s v="P202201791"/>
    <d v="2022-12-03T19:08:00"/>
    <d v="2022-12-03T19:59:00"/>
    <x v="1"/>
    <x v="1"/>
    <n v="13"/>
    <s v="P"/>
    <s v="Condor Voyager"/>
    <x v="2"/>
    <x v="0"/>
    <n v="1.81"/>
    <n v="23.53"/>
  </r>
  <r>
    <s v="JEM"/>
    <s v="GCI"/>
    <s v="ST MALO"/>
    <s v="SML"/>
    <s v="P202201791"/>
    <d v="2022-12-03T19:08:00"/>
    <d v="2022-12-03T19:59:00"/>
    <x v="1"/>
    <x v="0"/>
    <n v="255"/>
    <s v="P"/>
    <s v="Condor Voyager"/>
    <x v="2"/>
    <x v="0"/>
    <n v="3.69"/>
    <n v="940.94999999999993"/>
  </r>
  <r>
    <s v="JEM"/>
    <s v="JER"/>
    <s v="ST MALO"/>
    <s v="GCI"/>
    <s v="P202201791"/>
    <d v="2022-12-03T19:08:00"/>
    <d v="2022-12-03T19:59:00"/>
    <x v="0"/>
    <x v="2"/>
    <n v="9"/>
    <s v="P"/>
    <s v="Condor Voyager"/>
    <x v="1"/>
    <x v="0"/>
    <n v="0"/>
    <n v="0"/>
  </r>
  <r>
    <s v="JEM"/>
    <s v="JER"/>
    <s v="ST MALO"/>
    <s v="GCI"/>
    <s v="P202201791"/>
    <d v="2022-12-03T19:08:00"/>
    <d v="2022-12-03T19:59:00"/>
    <x v="0"/>
    <x v="1"/>
    <n v="27"/>
    <s v="P"/>
    <s v="Condor Voyager"/>
    <x v="1"/>
    <x v="0"/>
    <n v="1.81"/>
    <n v="48.870000000000005"/>
  </r>
  <r>
    <s v="JEM"/>
    <s v="JER"/>
    <s v="ST MALO"/>
    <s v="GCI"/>
    <s v="P202201791"/>
    <d v="2022-12-03T19:08:00"/>
    <d v="2022-12-03T19:59:00"/>
    <x v="0"/>
    <x v="0"/>
    <n v="216"/>
    <s v="P"/>
    <s v="Condor Voyager"/>
    <x v="1"/>
    <x v="0"/>
    <n v="3.69"/>
    <n v="797.04"/>
  </r>
  <r>
    <s v="SML"/>
    <s v="SML"/>
    <s v="JERSEY/ST MALO"/>
    <s v="GCI"/>
    <s v="P202201788"/>
    <d v="2022-12-03T07:42:00"/>
    <d v="2022-12-03T08:54:00"/>
    <x v="0"/>
    <x v="0"/>
    <n v="256"/>
    <s v="P"/>
    <s v="Condor Voyager"/>
    <x v="2"/>
    <x v="0"/>
    <n v="3.69"/>
    <n v="944.64"/>
  </r>
  <r>
    <s v="SML"/>
    <s v="GCI"/>
    <s v="JERSEY/ST MALO"/>
    <s v="JER"/>
    <s v="P202201788"/>
    <d v="2022-12-03T07:42:00"/>
    <d v="2022-12-03T08:54:00"/>
    <x v="1"/>
    <x v="2"/>
    <n v="9"/>
    <s v="P"/>
    <s v="Condor Voyager"/>
    <x v="1"/>
    <x v="0"/>
    <n v="0"/>
    <n v="0"/>
  </r>
  <r>
    <s v="SML"/>
    <s v="GCI"/>
    <s v="JERSEY/ST MALO"/>
    <s v="JER"/>
    <s v="P202201788"/>
    <d v="2022-12-03T07:42:00"/>
    <d v="2022-12-03T08:54:00"/>
    <x v="1"/>
    <x v="1"/>
    <n v="27"/>
    <s v="P"/>
    <s v="Condor Voyager"/>
    <x v="1"/>
    <x v="0"/>
    <n v="1.81"/>
    <n v="48.870000000000005"/>
  </r>
  <r>
    <s v="SML"/>
    <s v="GCI"/>
    <s v="JERSEY/ST MALO"/>
    <s v="JER"/>
    <s v="P202201788"/>
    <d v="2022-12-03T07:42:00"/>
    <d v="2022-12-03T08:54:00"/>
    <x v="1"/>
    <x v="0"/>
    <n v="205"/>
    <s v="P"/>
    <s v="Condor Voyager"/>
    <x v="1"/>
    <x v="0"/>
    <n v="3.69"/>
    <n v="756.45"/>
  </r>
  <r>
    <s v="SML"/>
    <s v="GCI"/>
    <s v="JERSEY/ST MALO"/>
    <s v="SML"/>
    <s v="P202201788"/>
    <d v="2022-12-03T07:42:00"/>
    <d v="2022-12-03T08:54:00"/>
    <x v="1"/>
    <x v="0"/>
    <n v="23"/>
    <s v="P"/>
    <s v="Condor Voyager"/>
    <x v="2"/>
    <x v="0"/>
    <n v="3.69"/>
    <n v="84.87"/>
  </r>
  <r>
    <s v="SML"/>
    <s v="SML"/>
    <s v="JERSEY/ST MALO"/>
    <s v="GCI"/>
    <s v="P202201788"/>
    <d v="2022-12-03T07:42:00"/>
    <d v="2022-12-03T08:54:00"/>
    <x v="0"/>
    <x v="2"/>
    <n v="2"/>
    <s v="P"/>
    <s v="Condor Voyager"/>
    <x v="2"/>
    <x v="0"/>
    <n v="0"/>
    <n v="0"/>
  </r>
  <r>
    <s v="SML"/>
    <s v="SML"/>
    <s v="JERSEY/ST MALO"/>
    <s v="GCI"/>
    <s v="P202201788"/>
    <d v="2022-12-03T07:42:00"/>
    <d v="2022-12-03T08:54:00"/>
    <x v="0"/>
    <x v="1"/>
    <n v="12"/>
    <s v="P"/>
    <s v="Condor Voyager"/>
    <x v="2"/>
    <x v="0"/>
    <n v="1.81"/>
    <n v="21.72"/>
  </r>
  <r>
    <s v="POO"/>
    <s v="POO"/>
    <s v="JERSEY/ST MALO"/>
    <s v="GCI"/>
    <s v="P202201787"/>
    <d v="2022-12-09T13:48:00"/>
    <d v="2022-12-09T14:52:00"/>
    <x v="0"/>
    <x v="0"/>
    <n v="88"/>
    <s v="P"/>
    <s v="Condor Voyager"/>
    <x v="3"/>
    <x v="0"/>
    <n v="3.69"/>
    <n v="324.71999999999997"/>
  </r>
  <r>
    <s v="POO"/>
    <s v="GCI"/>
    <s v="JERSEY/ST MALO"/>
    <s v="JER"/>
    <s v="P202201787"/>
    <d v="2022-12-09T13:48:00"/>
    <d v="2022-12-09T14:52:00"/>
    <x v="1"/>
    <x v="0"/>
    <n v="21"/>
    <s v="P"/>
    <s v="Condor Voyager"/>
    <x v="1"/>
    <x v="0"/>
    <n v="3.69"/>
    <n v="77.489999999999995"/>
  </r>
  <r>
    <s v="POO"/>
    <s v="GCI"/>
    <s v="JERSEY/ST MALO"/>
    <s v="SML"/>
    <s v="P202201787"/>
    <d v="2022-12-09T13:48:00"/>
    <d v="2022-12-09T14:52:00"/>
    <x v="1"/>
    <x v="2"/>
    <n v="3"/>
    <s v="P"/>
    <s v="Condor Voyager"/>
    <x v="2"/>
    <x v="0"/>
    <n v="0"/>
    <n v="0"/>
  </r>
  <r>
    <s v="POO"/>
    <s v="GCI"/>
    <s v="JERSEY/ST MALO"/>
    <s v="SML"/>
    <s v="P202201787"/>
    <d v="2022-12-09T13:48:00"/>
    <d v="2022-12-09T14:52:00"/>
    <x v="1"/>
    <x v="1"/>
    <n v="1"/>
    <s v="P"/>
    <s v="Condor Voyager"/>
    <x v="2"/>
    <x v="0"/>
    <n v="1.81"/>
    <n v="1.81"/>
  </r>
  <r>
    <s v="POO"/>
    <s v="GCI"/>
    <s v="JERSEY/ST MALO"/>
    <s v="SML"/>
    <s v="P202201787"/>
    <d v="2022-12-09T13:48:00"/>
    <d v="2022-12-09T14:52:00"/>
    <x v="1"/>
    <x v="0"/>
    <n v="49"/>
    <s v="P"/>
    <s v="Condor Voyager"/>
    <x v="2"/>
    <x v="0"/>
    <n v="3.69"/>
    <n v="180.81"/>
  </r>
  <r>
    <s v="POO"/>
    <s v="POO"/>
    <s v="JERSEY/ST MALO"/>
    <s v="GCI"/>
    <s v="P202201787"/>
    <d v="2022-12-09T13:48:00"/>
    <d v="2022-12-09T14:52:00"/>
    <x v="0"/>
    <x v="2"/>
    <n v="3"/>
    <s v="P"/>
    <s v="Condor Voyager"/>
    <x v="3"/>
    <x v="0"/>
    <n v="0"/>
    <n v="0"/>
  </r>
  <r>
    <s v="POO"/>
    <s v="POO"/>
    <s v="JERSEY/ST MALO"/>
    <s v="GCI"/>
    <s v="P202201787"/>
    <d v="2022-12-09T13:48:00"/>
    <d v="2022-12-09T14:52:00"/>
    <x v="0"/>
    <x v="1"/>
    <n v="4"/>
    <s v="P"/>
    <s v="Condor Voyager"/>
    <x v="3"/>
    <x v="0"/>
    <n v="1.81"/>
    <n v="7.24"/>
  </r>
  <r>
    <s v="POO"/>
    <s v="POO"/>
    <s v="JERSEY/ST MALO"/>
    <s v="GCI"/>
    <s v="P202201786"/>
    <d v="2022-12-02T14:06:00"/>
    <d v="2022-12-02T14:56:00"/>
    <x v="0"/>
    <x v="0"/>
    <n v="108"/>
    <s v="P"/>
    <s v="Condor Voyager"/>
    <x v="3"/>
    <x v="0"/>
    <n v="3.69"/>
    <n v="398.52"/>
  </r>
  <r>
    <s v="POO"/>
    <s v="GCI"/>
    <s v="JERSEY/ST MALO"/>
    <s v="JER"/>
    <s v="P202201786"/>
    <d v="2022-12-02T14:06:00"/>
    <d v="2022-12-02T14:56:00"/>
    <x v="1"/>
    <x v="2"/>
    <n v="1"/>
    <s v="P"/>
    <s v="Condor Voyager"/>
    <x v="1"/>
    <x v="0"/>
    <n v="0"/>
    <n v="0"/>
  </r>
  <r>
    <s v="POO"/>
    <s v="GCI"/>
    <s v="JERSEY/ST MALO"/>
    <s v="JER"/>
    <s v="P202201786"/>
    <d v="2022-12-02T14:06:00"/>
    <d v="2022-12-02T14:56:00"/>
    <x v="1"/>
    <x v="1"/>
    <n v="3"/>
    <s v="P"/>
    <s v="Condor Voyager"/>
    <x v="1"/>
    <x v="0"/>
    <n v="1.81"/>
    <n v="5.43"/>
  </r>
  <r>
    <s v="POO"/>
    <s v="GCI"/>
    <s v="JERSEY/ST MALO"/>
    <s v="JER"/>
    <s v="P202201786"/>
    <d v="2022-12-02T14:06:00"/>
    <d v="2022-12-02T14:56:00"/>
    <x v="1"/>
    <x v="0"/>
    <n v="51"/>
    <s v="P"/>
    <s v="Condor Voyager"/>
    <x v="1"/>
    <x v="0"/>
    <n v="3.69"/>
    <n v="188.19"/>
  </r>
  <r>
    <s v="POO"/>
    <s v="GCI"/>
    <s v="JERSEY/ST MALO"/>
    <s v="SML"/>
    <s v="P202201786"/>
    <d v="2022-12-02T14:06:00"/>
    <d v="2022-12-02T14:56:00"/>
    <x v="1"/>
    <x v="2"/>
    <n v="1"/>
    <s v="P"/>
    <s v="Condor Voyager"/>
    <x v="2"/>
    <x v="0"/>
    <n v="0"/>
    <n v="0"/>
  </r>
  <r>
    <s v="POO"/>
    <s v="GCI"/>
    <s v="JERSEY/ST MALO"/>
    <s v="SML"/>
    <s v="P202201786"/>
    <d v="2022-12-02T14:06:00"/>
    <d v="2022-12-02T14:56:00"/>
    <x v="1"/>
    <x v="0"/>
    <n v="50"/>
    <s v="P"/>
    <s v="Condor Voyager"/>
    <x v="2"/>
    <x v="0"/>
    <n v="3.69"/>
    <n v="184.5"/>
  </r>
  <r>
    <s v="POO"/>
    <s v="POO"/>
    <s v="JERSEY/ST MALO"/>
    <s v="GCI"/>
    <s v="P202201786"/>
    <d v="2022-12-02T14:06:00"/>
    <d v="2022-12-02T14:56:00"/>
    <x v="0"/>
    <x v="2"/>
    <n v="3"/>
    <s v="P"/>
    <s v="Condor Voyager"/>
    <x v="3"/>
    <x v="0"/>
    <n v="0"/>
    <n v="0"/>
  </r>
  <r>
    <s v="POO"/>
    <s v="POO"/>
    <s v="JERSEY/ST MALO"/>
    <s v="GCI"/>
    <s v="P202201786"/>
    <d v="2022-12-02T14:06:00"/>
    <d v="2022-12-02T14:56:00"/>
    <x v="0"/>
    <x v="1"/>
    <n v="10"/>
    <s v="P"/>
    <s v="Condor Voyager"/>
    <x v="3"/>
    <x v="0"/>
    <n v="1.81"/>
    <n v="18.100000000000001"/>
  </r>
  <r>
    <s v="JEP"/>
    <s v="PME"/>
    <s v="PORTSMOUTH"/>
    <s v="GCI"/>
    <s v="P202201784"/>
    <d v="2022-12-20T13:09:00"/>
    <d v="2022-12-20T14:58:00"/>
    <x v="0"/>
    <x v="0"/>
    <n v="2"/>
    <s v="P"/>
    <s v="Commodore Goodwill"/>
    <x v="0"/>
    <x v="0"/>
    <n v="3.69"/>
    <n v="7.38"/>
  </r>
  <r>
    <s v="PME"/>
    <s v="PME"/>
    <s v="JERSEY/PORTSMOUTH"/>
    <s v="GCI"/>
    <s v="P202201783"/>
    <d v="2022-12-30T05:20:00"/>
    <d v="2022-12-30T07:15:00"/>
    <x v="0"/>
    <x v="0"/>
    <n v="2"/>
    <s v="P"/>
    <s v="Commodore Goodwill"/>
    <x v="0"/>
    <x v="0"/>
    <n v="3.69"/>
    <n v="7.38"/>
  </r>
  <r>
    <s v="PME"/>
    <s v="GCI"/>
    <s v="JERSEY/PORTSMOUTH"/>
    <s v="PME"/>
    <s v="P202201783"/>
    <d v="2022-12-30T05:20:00"/>
    <d v="2022-12-30T07:15:00"/>
    <x v="1"/>
    <x v="0"/>
    <n v="2"/>
    <s v="P"/>
    <s v="Commodore Goodwill"/>
    <x v="0"/>
    <x v="0"/>
    <n v="3.69"/>
    <n v="7.38"/>
  </r>
  <r>
    <s v="PME"/>
    <s v="GCI"/>
    <s v="JERSEY/PORTSMOUTH"/>
    <s v="PME"/>
    <s v="P202201781"/>
    <d v="2022-12-28T03:28:00"/>
    <d v="2022-12-28T04:40:00"/>
    <x v="1"/>
    <x v="0"/>
    <n v="2"/>
    <s v="P"/>
    <s v="Commodore Goodwill"/>
    <x v="0"/>
    <x v="0"/>
    <n v="3.69"/>
    <n v="7.38"/>
  </r>
  <r>
    <s v="PME"/>
    <s v="PME"/>
    <s v="JERSEY/PORTSMOUTH"/>
    <s v="GCI"/>
    <s v="P202201778"/>
    <d v="2022-12-01T06:18:00"/>
    <d v="2022-12-01T07:27:00"/>
    <x v="0"/>
    <x v="0"/>
    <n v="1"/>
    <s v="P"/>
    <s v="Commodore Goodwill"/>
    <x v="0"/>
    <x v="0"/>
    <n v="3.69"/>
    <n v="3.69"/>
  </r>
  <r>
    <s v="PME"/>
    <s v="PME"/>
    <s v="JERSEY/ST MALO"/>
    <s v="GCI"/>
    <s v="P202201777"/>
    <d v="2022-12-17T02:54:00"/>
    <d v="2022-12-17T04:27:00"/>
    <x v="0"/>
    <x v="0"/>
    <n v="2"/>
    <s v="P"/>
    <s v="Commodore Goodwill"/>
    <x v="0"/>
    <x v="0"/>
    <n v="3.69"/>
    <n v="7.38"/>
  </r>
  <r>
    <s v="PME"/>
    <s v="GCI"/>
    <s v="JERSEY/PORTSMOUTH"/>
    <s v="PME"/>
    <s v="P202201774"/>
    <d v="2022-12-22T22:53:00"/>
    <d v="2022-12-23T00:37:00"/>
    <x v="1"/>
    <x v="0"/>
    <n v="2"/>
    <s v="P"/>
    <s v="Commodore Goodwill"/>
    <x v="0"/>
    <x v="0"/>
    <n v="3.69"/>
    <n v="7.38"/>
  </r>
  <r>
    <s v="PME"/>
    <s v="GCI"/>
    <s v="JERSEY/PORTSMOUTH"/>
    <s v="PME"/>
    <s v="P202201772"/>
    <d v="2022-12-16T03:00:00"/>
    <d v="2022-12-16T04:10:00"/>
    <x v="1"/>
    <x v="0"/>
    <n v="4"/>
    <s v="P"/>
    <s v="Commodore Goodwill"/>
    <x v="0"/>
    <x v="0"/>
    <n v="3.69"/>
    <n v="14.76"/>
  </r>
  <r>
    <s v="PME"/>
    <s v="GCI"/>
    <s v="JERSEY/PORTSMOUTH"/>
    <s v="JER"/>
    <s v="P202201770"/>
    <d v="2022-12-14T02:51:00"/>
    <d v="2022-12-14T04:11:00"/>
    <x v="1"/>
    <x v="0"/>
    <n v="2"/>
    <s v="P"/>
    <s v="Commodore Goodwill"/>
    <x v="1"/>
    <x v="0"/>
    <n v="3.69"/>
    <n v="7.38"/>
  </r>
  <r>
    <s v="PME"/>
    <s v="GCI"/>
    <s v="JERSEY/PORTSMOUTH"/>
    <s v="PME"/>
    <s v="P202201770"/>
    <d v="2022-12-14T02:51:00"/>
    <d v="2022-12-14T04:11:00"/>
    <x v="1"/>
    <x v="0"/>
    <n v="2"/>
    <s v="P"/>
    <s v="Commodore Goodwill"/>
    <x v="0"/>
    <x v="0"/>
    <n v="3.69"/>
    <n v="7.38"/>
  </r>
  <r>
    <s v="PME"/>
    <s v="PME"/>
    <s v="JERSEY/PORTSMOUTH"/>
    <s v="GCI"/>
    <s v="P202201769"/>
    <d v="2022-12-13T03:08:00"/>
    <d v="2022-12-13T04:29:00"/>
    <x v="0"/>
    <x v="0"/>
    <n v="2"/>
    <s v="P"/>
    <s v="Commodore Goodwill"/>
    <x v="0"/>
    <x v="0"/>
    <n v="3.69"/>
    <n v="7.38"/>
  </r>
  <r>
    <s v="PME"/>
    <s v="PME"/>
    <s v="JERSEY/PORTSMOUTH"/>
    <s v="GCI"/>
    <s v="P202201766"/>
    <d v="2022-12-08T02:51:00"/>
    <d v="2022-12-08T04:39:00"/>
    <x v="0"/>
    <x v="0"/>
    <n v="2"/>
    <s v="P"/>
    <s v="Commodore Goodwill"/>
    <x v="0"/>
    <x v="0"/>
    <n v="3.69"/>
    <n v="7.38"/>
  </r>
  <r>
    <s v="PME"/>
    <s v="PME"/>
    <s v="JERSEY/PORTSMOUTH"/>
    <s v="GCI"/>
    <s v="P202201765"/>
    <d v="2022-12-07T02:55:00"/>
    <d v="2022-12-07T04:08:00"/>
    <x v="0"/>
    <x v="0"/>
    <n v="3"/>
    <s v="P"/>
    <s v="Commodore Goodwill"/>
    <x v="0"/>
    <x v="0"/>
    <n v="3.69"/>
    <n v="11.07"/>
  </r>
  <r>
    <s v="JEP"/>
    <s v="JER"/>
    <s v="PORTSMOUTH"/>
    <s v="GCI"/>
    <s v="P202201762"/>
    <d v="2022-12-18T20:45:00"/>
    <d v="2022-12-18T22:14:00"/>
    <x v="0"/>
    <x v="0"/>
    <n v="24"/>
    <s v="P"/>
    <s v="Commodore Clipper"/>
    <x v="1"/>
    <x v="0"/>
    <n v="3.69"/>
    <n v="88.56"/>
  </r>
  <r>
    <s v="JEP"/>
    <s v="GCI"/>
    <s v="PORTSMOUTH"/>
    <s v="PME"/>
    <s v="P202201762"/>
    <d v="2022-12-18T20:45:00"/>
    <d v="2022-12-18T22:14:00"/>
    <x v="1"/>
    <x v="2"/>
    <n v="1"/>
    <s v="P"/>
    <s v="Commodore Clipper"/>
    <x v="0"/>
    <x v="0"/>
    <n v="0"/>
    <n v="0"/>
  </r>
  <r>
    <s v="JEP"/>
    <s v="GCI"/>
    <s v="PORTSMOUTH"/>
    <s v="PME"/>
    <s v="P202201762"/>
    <d v="2022-12-18T20:45:00"/>
    <d v="2022-12-18T22:14:00"/>
    <x v="1"/>
    <x v="1"/>
    <n v="1"/>
    <s v="P"/>
    <s v="Commodore Clipper"/>
    <x v="0"/>
    <x v="0"/>
    <n v="1.81"/>
    <n v="1.81"/>
  </r>
  <r>
    <s v="JEP"/>
    <s v="GCI"/>
    <s v="PORTSMOUTH"/>
    <s v="PME"/>
    <s v="P202201762"/>
    <d v="2022-12-18T20:45:00"/>
    <d v="2022-12-18T22:14:00"/>
    <x v="1"/>
    <x v="0"/>
    <n v="39"/>
    <s v="P"/>
    <s v="Commodore Clipper"/>
    <x v="0"/>
    <x v="0"/>
    <n v="3.69"/>
    <n v="143.91"/>
  </r>
  <r>
    <s v="JEP"/>
    <s v="PME"/>
    <s v="PORTSMOUTH"/>
    <s v="GCI"/>
    <s v="P202201762"/>
    <d v="2022-12-18T20:45:00"/>
    <d v="2022-12-18T22:14:00"/>
    <x v="0"/>
    <x v="1"/>
    <n v="5"/>
    <s v="P"/>
    <s v="Commodore Clipper"/>
    <x v="0"/>
    <x v="0"/>
    <n v="1.81"/>
    <n v="9.0500000000000007"/>
  </r>
  <r>
    <s v="JEP"/>
    <s v="PME"/>
    <s v="PORTSMOUTH"/>
    <s v="GCI"/>
    <s v="P202201762"/>
    <d v="2022-12-18T20:45:00"/>
    <d v="2022-12-18T22:14:00"/>
    <x v="0"/>
    <x v="0"/>
    <n v="18"/>
    <s v="P"/>
    <s v="Commodore Clipper"/>
    <x v="0"/>
    <x v="0"/>
    <n v="3.69"/>
    <n v="66.42"/>
  </r>
  <r>
    <s v="JEP"/>
    <s v="JER"/>
    <s v="PORTSMOUTH"/>
    <s v="GCI"/>
    <s v="P202201762"/>
    <d v="2022-12-18T20:45:00"/>
    <d v="2022-12-18T22:14:00"/>
    <x v="0"/>
    <x v="1"/>
    <n v="2"/>
    <s v="P"/>
    <s v="Commodore Clipper"/>
    <x v="1"/>
    <x v="0"/>
    <n v="1.81"/>
    <n v="3.62"/>
  </r>
  <r>
    <s v="JEP"/>
    <s v="JER"/>
    <s v="PORTSMOUTH"/>
    <s v="GCI"/>
    <s v="P202201761"/>
    <d v="2022-12-13T22:12:00"/>
    <d v="2022-12-13T23:59:00"/>
    <x v="0"/>
    <x v="0"/>
    <n v="8"/>
    <s v="P"/>
    <s v="Commodore Clipper"/>
    <x v="1"/>
    <x v="0"/>
    <n v="3.69"/>
    <n v="29.52"/>
  </r>
  <r>
    <s v="JEP"/>
    <s v="JER"/>
    <s v="PORTSMOUTH"/>
    <s v="GCI"/>
    <s v="P202201761"/>
    <d v="2022-12-13T22:12:00"/>
    <d v="2022-12-13T23:59:00"/>
    <x v="0"/>
    <x v="1"/>
    <n v="1"/>
    <s v="P"/>
    <s v="Commodore Clipper"/>
    <x v="1"/>
    <x v="0"/>
    <n v="1.81"/>
    <n v="1.81"/>
  </r>
  <r>
    <s v="JEP"/>
    <s v="PME"/>
    <s v="PORTSMOUTH"/>
    <s v="GCI"/>
    <s v="P202201761"/>
    <d v="2022-12-13T22:12:00"/>
    <d v="2022-12-13T23:59:00"/>
    <x v="0"/>
    <x v="0"/>
    <n v="16"/>
    <s v="P"/>
    <s v="Commodore Clipper"/>
    <x v="0"/>
    <x v="0"/>
    <n v="3.69"/>
    <n v="59.04"/>
  </r>
  <r>
    <s v="JEP"/>
    <s v="GCI"/>
    <s v="PORTSMOUTH"/>
    <s v="PME"/>
    <s v="P202201761"/>
    <d v="2022-12-13T22:12:00"/>
    <d v="2022-12-13T23:59:00"/>
    <x v="1"/>
    <x v="0"/>
    <n v="36"/>
    <s v="P"/>
    <s v="Commodore Clipper"/>
    <x v="0"/>
    <x v="0"/>
    <n v="3.69"/>
    <n v="132.84"/>
  </r>
  <r>
    <s v="JEP"/>
    <s v="GCI"/>
    <s v="PORTSMOUTH"/>
    <s v="PME"/>
    <s v="P202201761"/>
    <d v="2022-12-13T22:12:00"/>
    <d v="2022-12-13T23:59:00"/>
    <x v="1"/>
    <x v="1"/>
    <n v="2"/>
    <s v="P"/>
    <s v="Commodore Clipper"/>
    <x v="0"/>
    <x v="0"/>
    <n v="1.81"/>
    <n v="3.62"/>
  </r>
  <r>
    <s v="JEP"/>
    <s v="JER"/>
    <s v="PORTSMOUTH"/>
    <s v="GCI"/>
    <s v="P202201760"/>
    <d v="2022-12-23T11:22:00"/>
    <d v="2022-12-23T13:08:00"/>
    <x v="0"/>
    <x v="0"/>
    <n v="2"/>
    <s v="P"/>
    <s v="Commodore Clipper"/>
    <x v="1"/>
    <x v="0"/>
    <n v="3.69"/>
    <n v="7.38"/>
  </r>
  <r>
    <s v="JEP"/>
    <s v="PME"/>
    <s v="PORTSMOUTH"/>
    <s v="GCI"/>
    <s v="P202201760"/>
    <d v="2022-12-23T11:22:00"/>
    <d v="2022-12-23T13:08:00"/>
    <x v="0"/>
    <x v="0"/>
    <n v="41"/>
    <s v="P"/>
    <s v="Commodore Clipper"/>
    <x v="0"/>
    <x v="0"/>
    <n v="3.69"/>
    <n v="151.29"/>
  </r>
  <r>
    <s v="JEP"/>
    <s v="PME"/>
    <s v="PORTSMOUTH"/>
    <s v="GCI"/>
    <s v="P202201760"/>
    <d v="2022-12-23T11:22:00"/>
    <d v="2022-12-23T13:08:00"/>
    <x v="0"/>
    <x v="1"/>
    <n v="4"/>
    <s v="P"/>
    <s v="Commodore Clipper"/>
    <x v="0"/>
    <x v="0"/>
    <n v="1.81"/>
    <n v="7.24"/>
  </r>
  <r>
    <s v="JEP"/>
    <s v="PME"/>
    <s v="PORTSMOUTH"/>
    <s v="GCI"/>
    <s v="P202201760"/>
    <d v="2022-12-23T11:22:00"/>
    <d v="2022-12-23T13:08:00"/>
    <x v="0"/>
    <x v="2"/>
    <n v="1"/>
    <s v="P"/>
    <s v="Commodore Clipper"/>
    <x v="0"/>
    <x v="0"/>
    <n v="0"/>
    <n v="0"/>
  </r>
  <r>
    <s v="JEP"/>
    <s v="GCI"/>
    <s v="PORTSMOUTH"/>
    <s v="PME"/>
    <s v="P202201760"/>
    <d v="2022-12-23T11:22:00"/>
    <d v="2022-12-23T13:08:00"/>
    <x v="1"/>
    <x v="0"/>
    <n v="37"/>
    <s v="P"/>
    <s v="Commodore Clipper"/>
    <x v="0"/>
    <x v="0"/>
    <n v="3.69"/>
    <n v="136.53"/>
  </r>
  <r>
    <s v="JEP"/>
    <s v="GCI"/>
    <s v="PORTSMOUTH"/>
    <s v="PME"/>
    <s v="P202201760"/>
    <d v="2022-12-23T11:22:00"/>
    <d v="2022-12-23T13:08:00"/>
    <x v="1"/>
    <x v="1"/>
    <n v="6"/>
    <s v="P"/>
    <s v="Commodore Clipper"/>
    <x v="0"/>
    <x v="0"/>
    <n v="1.81"/>
    <n v="10.86"/>
  </r>
  <r>
    <s v="JEP"/>
    <s v="GCI"/>
    <s v="PORTSMOUTH"/>
    <s v="PME"/>
    <s v="P202201760"/>
    <d v="2022-12-23T11:22:00"/>
    <d v="2022-12-23T13:08:00"/>
    <x v="1"/>
    <x v="2"/>
    <n v="4"/>
    <s v="P"/>
    <s v="Commodore Clipper"/>
    <x v="0"/>
    <x v="0"/>
    <n v="0"/>
    <n v="0"/>
  </r>
  <r>
    <s v="JEP"/>
    <s v="PME"/>
    <s v="PORTSMOUTH"/>
    <s v="GCI"/>
    <s v="P202201759"/>
    <d v="2022-12-22T09:19:00"/>
    <d v="2022-12-22T11:12:00"/>
    <x v="0"/>
    <x v="0"/>
    <n v="25"/>
    <s v="P"/>
    <s v="Commodore Clipper"/>
    <x v="0"/>
    <x v="0"/>
    <n v="3.69"/>
    <n v="92.25"/>
  </r>
  <r>
    <s v="JEP"/>
    <s v="PME"/>
    <s v="PORTSMOUTH"/>
    <s v="GCI"/>
    <s v="P202201759"/>
    <d v="2022-12-22T09:19:00"/>
    <d v="2022-12-22T11:12:00"/>
    <x v="0"/>
    <x v="1"/>
    <n v="5"/>
    <s v="P"/>
    <s v="Commodore Clipper"/>
    <x v="0"/>
    <x v="0"/>
    <n v="1.81"/>
    <n v="9.0500000000000007"/>
  </r>
  <r>
    <s v="JEP"/>
    <s v="GCI"/>
    <s v="PORTSMOUTH"/>
    <s v="PME"/>
    <s v="P202201759"/>
    <d v="2022-12-22T09:19:00"/>
    <d v="2022-12-22T11:12:00"/>
    <x v="1"/>
    <x v="1"/>
    <n v="5"/>
    <s v="P"/>
    <s v="Commodore Clipper"/>
    <x v="0"/>
    <x v="0"/>
    <n v="1.81"/>
    <n v="9.0500000000000007"/>
  </r>
  <r>
    <s v="JEP"/>
    <s v="GCI"/>
    <s v="PORTSMOUTH"/>
    <s v="PME"/>
    <s v="P202201759"/>
    <d v="2022-12-22T09:19:00"/>
    <d v="2022-12-22T11:12:00"/>
    <x v="1"/>
    <x v="2"/>
    <n v="1"/>
    <s v="P"/>
    <s v="Commodore Clipper"/>
    <x v="0"/>
    <x v="0"/>
    <n v="0"/>
    <n v="0"/>
  </r>
  <r>
    <s v="JEP"/>
    <s v="GCI"/>
    <s v="PORTSMOUTH"/>
    <s v="PME"/>
    <s v="P202201759"/>
    <d v="2022-12-22T09:19:00"/>
    <d v="2022-12-22T11:12:00"/>
    <x v="1"/>
    <x v="0"/>
    <n v="32"/>
    <s v="P"/>
    <s v="Commodore Clipper"/>
    <x v="0"/>
    <x v="0"/>
    <n v="3.69"/>
    <n v="118.08"/>
  </r>
  <r>
    <s v="JEP"/>
    <s v="JER"/>
    <s v="PORTSMOUTH"/>
    <s v="GCI"/>
    <s v="P202201756"/>
    <d v="2022-12-20T04:34:00"/>
    <d v="2022-12-20T06:25:00"/>
    <x v="0"/>
    <x v="0"/>
    <n v="2"/>
    <s v="P"/>
    <s v="Commodore Clipper"/>
    <x v="1"/>
    <x v="0"/>
    <n v="3.69"/>
    <n v="7.38"/>
  </r>
  <r>
    <s v="JEP"/>
    <s v="PME"/>
    <s v="PORTSMOUTH"/>
    <s v="GCI"/>
    <s v="P202201756"/>
    <d v="2022-12-20T04:34:00"/>
    <d v="2022-12-20T06:25:00"/>
    <x v="0"/>
    <x v="0"/>
    <n v="22"/>
    <s v="P"/>
    <s v="Commodore Clipper"/>
    <x v="0"/>
    <x v="0"/>
    <n v="3.69"/>
    <n v="81.179999999999993"/>
  </r>
  <r>
    <s v="JEP"/>
    <s v="PME"/>
    <s v="PORTSMOUTH"/>
    <s v="GCI"/>
    <s v="P202201756"/>
    <d v="2022-12-20T04:34:00"/>
    <d v="2022-12-20T06:25:00"/>
    <x v="0"/>
    <x v="1"/>
    <n v="1"/>
    <s v="P"/>
    <s v="Commodore Clipper"/>
    <x v="0"/>
    <x v="0"/>
    <n v="1.81"/>
    <n v="1.81"/>
  </r>
  <r>
    <s v="JEP"/>
    <s v="GCI"/>
    <s v="PORTSMOUTH"/>
    <s v="PME"/>
    <s v="P202201756"/>
    <d v="2022-12-20T04:34:00"/>
    <d v="2022-12-20T06:25:00"/>
    <x v="1"/>
    <x v="0"/>
    <n v="46"/>
    <s v="P"/>
    <s v="Commodore Clipper"/>
    <x v="0"/>
    <x v="0"/>
    <n v="3.69"/>
    <n v="169.74"/>
  </r>
  <r>
    <s v="JEP"/>
    <s v="GCI"/>
    <s v="PORTSMOUTH"/>
    <s v="PME"/>
    <s v="P202201756"/>
    <d v="2022-12-20T04:34:00"/>
    <d v="2022-12-20T06:25:00"/>
    <x v="1"/>
    <x v="1"/>
    <n v="9"/>
    <s v="P"/>
    <s v="Commodore Clipper"/>
    <x v="0"/>
    <x v="0"/>
    <n v="1.81"/>
    <n v="16.29"/>
  </r>
  <r>
    <s v="JEP"/>
    <s v="PME"/>
    <s v="PORTSMOUTH"/>
    <s v="GCI"/>
    <s v="P202201755"/>
    <d v="2022-12-08T22:30:00"/>
    <d v="2022-12-09T00:20:00"/>
    <x v="0"/>
    <x v="0"/>
    <n v="19"/>
    <s v="P"/>
    <s v="Commodore Clipper"/>
    <x v="0"/>
    <x v="0"/>
    <n v="3.69"/>
    <n v="70.11"/>
  </r>
  <r>
    <s v="JEP"/>
    <s v="GCI"/>
    <s v="PORTSMOUTH"/>
    <s v="PME"/>
    <s v="P202201755"/>
    <d v="2022-12-08T22:30:00"/>
    <d v="2022-12-09T00:20:00"/>
    <x v="1"/>
    <x v="0"/>
    <n v="61"/>
    <s v="P"/>
    <s v="Commodore Clipper"/>
    <x v="0"/>
    <x v="0"/>
    <n v="3.69"/>
    <n v="225.09"/>
  </r>
  <r>
    <s v="JEP"/>
    <s v="GCI"/>
    <s v="PORTSMOUTH"/>
    <s v="PME"/>
    <s v="P202201755"/>
    <d v="2022-12-08T22:30:00"/>
    <d v="2022-12-09T00:20:00"/>
    <x v="1"/>
    <x v="1"/>
    <n v="4"/>
    <s v="P"/>
    <s v="Commodore Clipper"/>
    <x v="0"/>
    <x v="0"/>
    <n v="1.81"/>
    <n v="7.24"/>
  </r>
  <r>
    <s v="JEP"/>
    <s v="JER"/>
    <s v="PORTSMOUTH"/>
    <s v="GCI"/>
    <s v="P202201755"/>
    <d v="2022-12-08T22:30:00"/>
    <d v="2022-12-09T00:20:00"/>
    <x v="0"/>
    <x v="0"/>
    <n v="5"/>
    <s v="P"/>
    <s v="Commodore Clipper"/>
    <x v="1"/>
    <x v="0"/>
    <n v="3.69"/>
    <n v="18.45"/>
  </r>
  <r>
    <s v="JEP"/>
    <s v="JER"/>
    <s v="PORTSMOUTH"/>
    <s v="GCI"/>
    <s v="P202201754"/>
    <d v="2022-12-06T20:55:00"/>
    <d v="2022-12-06T22:33:00"/>
    <x v="0"/>
    <x v="0"/>
    <n v="20"/>
    <s v="P"/>
    <s v="Commodore Clipper"/>
    <x v="1"/>
    <x v="0"/>
    <n v="3.69"/>
    <n v="73.8"/>
  </r>
  <r>
    <s v="JEP"/>
    <s v="PME"/>
    <s v="PORTSMOUTH"/>
    <s v="GCI"/>
    <s v="P202201754"/>
    <d v="2022-12-06T20:55:00"/>
    <d v="2022-12-06T22:33:00"/>
    <x v="0"/>
    <x v="0"/>
    <n v="24"/>
    <s v="P"/>
    <s v="Commodore Clipper"/>
    <x v="0"/>
    <x v="0"/>
    <n v="3.69"/>
    <n v="88.56"/>
  </r>
  <r>
    <s v="JEP"/>
    <s v="GCI"/>
    <s v="PORTSMOUTH"/>
    <s v="PME"/>
    <s v="P202201754"/>
    <d v="2022-12-06T20:55:00"/>
    <d v="2022-12-06T22:33:00"/>
    <x v="1"/>
    <x v="0"/>
    <n v="34"/>
    <s v="P"/>
    <s v="Commodore Clipper"/>
    <x v="0"/>
    <x v="0"/>
    <n v="3.69"/>
    <n v="125.46"/>
  </r>
  <r>
    <s v="JEP"/>
    <s v="GCI"/>
    <s v="PORTSMOUTH"/>
    <s v="PME"/>
    <s v="P202201754"/>
    <d v="2022-12-06T20:55:00"/>
    <d v="2022-12-06T22:33:00"/>
    <x v="1"/>
    <x v="1"/>
    <n v="1"/>
    <s v="P"/>
    <s v="Commodore Clipper"/>
    <x v="0"/>
    <x v="0"/>
    <n v="1.81"/>
    <n v="1.81"/>
  </r>
  <r>
    <s v="JEP"/>
    <s v="JER"/>
    <s v="PORTSMOUTH"/>
    <s v="GCI"/>
    <s v="P202201753"/>
    <d v="2022-12-05T20:51:00"/>
    <d v="2022-12-05T22:35:00"/>
    <x v="0"/>
    <x v="0"/>
    <n v="7"/>
    <s v="P"/>
    <s v="Commodore Clipper"/>
    <x v="1"/>
    <x v="0"/>
    <n v="3.69"/>
    <n v="25.83"/>
  </r>
  <r>
    <s v="JEP"/>
    <s v="PME"/>
    <s v="PORTSMOUTH"/>
    <s v="GCI"/>
    <s v="P202201753"/>
    <d v="2022-12-05T20:51:00"/>
    <d v="2022-12-05T22:35:00"/>
    <x v="0"/>
    <x v="0"/>
    <n v="32"/>
    <s v="P"/>
    <s v="Commodore Clipper"/>
    <x v="0"/>
    <x v="0"/>
    <n v="3.69"/>
    <n v="118.08"/>
  </r>
  <r>
    <s v="JEP"/>
    <s v="GCI"/>
    <s v="PORTSMOUTH"/>
    <s v="PME"/>
    <s v="P202201753"/>
    <d v="2022-12-05T20:51:00"/>
    <d v="2022-12-05T22:35:00"/>
    <x v="1"/>
    <x v="0"/>
    <n v="23"/>
    <s v="P"/>
    <s v="Commodore Clipper"/>
    <x v="0"/>
    <x v="0"/>
    <n v="3.69"/>
    <n v="84.87"/>
  </r>
  <r>
    <s v="PME"/>
    <s v="JER"/>
    <s v="JERSEY/PORTSMOUTH"/>
    <s v="GCI"/>
    <s v="P202201752"/>
    <d v="2022-12-30T23:18:00"/>
    <d v="2022-12-31T00:51:00"/>
    <x v="0"/>
    <x v="0"/>
    <n v="11"/>
    <s v="P"/>
    <s v="Commodore Clipper"/>
    <x v="1"/>
    <x v="0"/>
    <n v="3.69"/>
    <n v="40.589999999999996"/>
  </r>
  <r>
    <s v="PME"/>
    <s v="GCI"/>
    <s v="JERSEY/PORTSMOUTH"/>
    <s v="PME"/>
    <s v="P202201752"/>
    <d v="2022-12-30T23:18:00"/>
    <d v="2022-12-31T00:51:00"/>
    <x v="1"/>
    <x v="2"/>
    <n v="3"/>
    <s v="P"/>
    <s v="Commodore Clipper"/>
    <x v="0"/>
    <x v="0"/>
    <n v="0"/>
    <n v="0"/>
  </r>
  <r>
    <s v="PME"/>
    <s v="GCI"/>
    <s v="JERSEY/PORTSMOUTH"/>
    <s v="PME"/>
    <s v="P202201752"/>
    <d v="2022-12-30T23:18:00"/>
    <d v="2022-12-31T00:51:00"/>
    <x v="1"/>
    <x v="0"/>
    <n v="33"/>
    <s v="P"/>
    <s v="Commodore Clipper"/>
    <x v="0"/>
    <x v="0"/>
    <n v="3.69"/>
    <n v="121.77"/>
  </r>
  <r>
    <s v="PME"/>
    <s v="PME"/>
    <s v="JERSEY/PORTSMOUTH"/>
    <s v="GCI"/>
    <s v="P202201752"/>
    <d v="2022-12-30T23:18:00"/>
    <d v="2022-12-31T00:51:00"/>
    <x v="0"/>
    <x v="1"/>
    <n v="6"/>
    <s v="P"/>
    <s v="Commodore Clipper"/>
    <x v="0"/>
    <x v="0"/>
    <n v="1.81"/>
    <n v="10.86"/>
  </r>
  <r>
    <s v="PME"/>
    <s v="PME"/>
    <s v="JERSEY/PORTSMOUTH"/>
    <s v="GCI"/>
    <s v="P202201752"/>
    <d v="2022-12-30T23:18:00"/>
    <d v="2022-12-31T00:51:00"/>
    <x v="0"/>
    <x v="0"/>
    <n v="30"/>
    <s v="P"/>
    <s v="Commodore Clipper"/>
    <x v="0"/>
    <x v="0"/>
    <n v="3.69"/>
    <n v="110.7"/>
  </r>
  <r>
    <s v="PME"/>
    <s v="JER"/>
    <s v="JERSEY/PORTSMOUTH"/>
    <s v="GCI"/>
    <s v="P202201752"/>
    <d v="2022-12-30T23:18:00"/>
    <d v="2022-12-31T00:51:00"/>
    <x v="0"/>
    <x v="1"/>
    <n v="8"/>
    <s v="P"/>
    <s v="Commodore Clipper"/>
    <x v="1"/>
    <x v="0"/>
    <n v="1.81"/>
    <n v="14.48"/>
  </r>
  <r>
    <s v="JEP"/>
    <s v="SML"/>
    <s v="PORTSMOUTH"/>
    <s v="GCI"/>
    <s v="P202201751"/>
    <d v="2022-12-30T03:18:00"/>
    <d v="2022-12-30T05:10:00"/>
    <x v="0"/>
    <x v="0"/>
    <n v="3"/>
    <s v="P"/>
    <s v="Commodore Clipper"/>
    <x v="2"/>
    <x v="0"/>
    <n v="3.69"/>
    <n v="11.07"/>
  </r>
  <r>
    <s v="JEP"/>
    <s v="JER"/>
    <s v="PORTSMOUTH"/>
    <s v="GCI"/>
    <s v="P202201751"/>
    <d v="2022-12-30T03:18:00"/>
    <d v="2022-12-30T05:10:00"/>
    <x v="0"/>
    <x v="0"/>
    <n v="2"/>
    <s v="P"/>
    <s v="Commodore Clipper"/>
    <x v="1"/>
    <x v="0"/>
    <n v="3.69"/>
    <n v="7.38"/>
  </r>
  <r>
    <s v="JEP"/>
    <s v="PME"/>
    <s v="PORTSMOUTH"/>
    <s v="GCI"/>
    <s v="P202201751"/>
    <d v="2022-12-30T03:18:00"/>
    <d v="2022-12-30T05:10:00"/>
    <x v="0"/>
    <x v="0"/>
    <n v="114"/>
    <s v="P"/>
    <s v="Commodore Clipper"/>
    <x v="0"/>
    <x v="0"/>
    <n v="3.69"/>
    <n v="420.65999999999997"/>
  </r>
  <r>
    <s v="JEP"/>
    <s v="PME"/>
    <s v="PORTSMOUTH"/>
    <s v="GCI"/>
    <s v="P202201751"/>
    <d v="2022-12-30T03:18:00"/>
    <d v="2022-12-30T05:10:00"/>
    <x v="0"/>
    <x v="1"/>
    <n v="11"/>
    <s v="P"/>
    <s v="Commodore Clipper"/>
    <x v="0"/>
    <x v="0"/>
    <n v="1.81"/>
    <n v="19.91"/>
  </r>
  <r>
    <s v="JEP"/>
    <s v="PME"/>
    <s v="PORTSMOUTH"/>
    <s v="GCI"/>
    <s v="P202201751"/>
    <d v="2022-12-30T03:18:00"/>
    <d v="2022-12-30T05:10:00"/>
    <x v="0"/>
    <x v="2"/>
    <n v="5"/>
    <s v="P"/>
    <s v="Commodore Clipper"/>
    <x v="0"/>
    <x v="0"/>
    <n v="0"/>
    <n v="0"/>
  </r>
  <r>
    <s v="JEP"/>
    <s v="GCI"/>
    <s v="PORTSMOUTH"/>
    <s v="PME"/>
    <s v="P202201751"/>
    <d v="2022-12-30T03:18:00"/>
    <d v="2022-12-30T05:10:00"/>
    <x v="1"/>
    <x v="0"/>
    <n v="107"/>
    <s v="P"/>
    <s v="Commodore Clipper"/>
    <x v="0"/>
    <x v="0"/>
    <n v="3.69"/>
    <n v="394.83"/>
  </r>
  <r>
    <s v="JEP"/>
    <s v="GCI"/>
    <s v="PORTSMOUTH"/>
    <s v="PME"/>
    <s v="P202201751"/>
    <d v="2022-12-30T03:18:00"/>
    <d v="2022-12-30T05:10:00"/>
    <x v="1"/>
    <x v="1"/>
    <n v="14"/>
    <s v="P"/>
    <s v="Commodore Clipper"/>
    <x v="0"/>
    <x v="0"/>
    <n v="1.81"/>
    <n v="25.34"/>
  </r>
  <r>
    <s v="JEP"/>
    <s v="GCI"/>
    <s v="PORTSMOUTH"/>
    <s v="PME"/>
    <s v="P202201751"/>
    <d v="2022-12-30T03:18:00"/>
    <d v="2022-12-30T05:10:00"/>
    <x v="1"/>
    <x v="2"/>
    <n v="5"/>
    <s v="P"/>
    <s v="Commodore Clipper"/>
    <x v="0"/>
    <x v="0"/>
    <n v="0"/>
    <n v="0"/>
  </r>
  <r>
    <s v="PME"/>
    <s v="PME"/>
    <s v="JERSEY/PORTSMOUTH"/>
    <s v="GCI"/>
    <s v="P202201750"/>
    <d v="2022-12-02T18:30:00"/>
    <d v="2022-12-02T20:17:00"/>
    <x v="0"/>
    <x v="0"/>
    <n v="19"/>
    <s v="P"/>
    <s v="Commodore Clipper"/>
    <x v="0"/>
    <x v="0"/>
    <n v="3.69"/>
    <n v="70.11"/>
  </r>
  <r>
    <s v="PME"/>
    <s v="GCI"/>
    <s v="JERSEY/PORTSMOUTH"/>
    <s v="PME"/>
    <s v="P202201750"/>
    <d v="2022-12-02T18:30:00"/>
    <d v="2022-12-02T20:17:00"/>
    <x v="1"/>
    <x v="0"/>
    <n v="44"/>
    <s v="P"/>
    <s v="Commodore Clipper"/>
    <x v="0"/>
    <x v="0"/>
    <n v="3.69"/>
    <n v="162.35999999999999"/>
  </r>
  <r>
    <s v="PME"/>
    <s v="PME"/>
    <s v="JERSEY/PORTSMOUTH"/>
    <s v="GCI"/>
    <s v="P202201749"/>
    <d v="2022-12-01T16:50:00"/>
    <d v="2022-12-01T18:36:00"/>
    <x v="0"/>
    <x v="0"/>
    <n v="28"/>
    <s v="P"/>
    <s v="Commodore Clipper"/>
    <x v="0"/>
    <x v="0"/>
    <n v="3.69"/>
    <n v="103.32"/>
  </r>
  <r>
    <s v="PME"/>
    <s v="GCI"/>
    <s v="JERSEY/PORTSMOUTH"/>
    <s v="JER"/>
    <s v="P202201749"/>
    <d v="2022-12-01T16:50:00"/>
    <d v="2022-12-01T18:36:00"/>
    <x v="1"/>
    <x v="0"/>
    <n v="18"/>
    <s v="P"/>
    <s v="Commodore Clipper"/>
    <x v="1"/>
    <x v="0"/>
    <n v="3.69"/>
    <n v="66.42"/>
  </r>
  <r>
    <s v="PME"/>
    <s v="GCI"/>
    <s v="JERSEY/PORTSMOUTH"/>
    <s v="JER"/>
    <s v="P202201749"/>
    <d v="2022-12-01T16:50:00"/>
    <d v="2022-12-01T18:36:00"/>
    <x v="1"/>
    <x v="1"/>
    <n v="2"/>
    <s v="P"/>
    <s v="Commodore Clipper"/>
    <x v="1"/>
    <x v="0"/>
    <n v="1.81"/>
    <n v="3.62"/>
  </r>
  <r>
    <s v="PME"/>
    <s v="GCI"/>
    <s v="JERSEY/PORTSMOUTH"/>
    <s v="PME"/>
    <s v="P202201749"/>
    <d v="2022-12-01T16:50:00"/>
    <d v="2022-12-01T18:36:00"/>
    <x v="1"/>
    <x v="0"/>
    <n v="31"/>
    <s v="P"/>
    <s v="Commodore Clipper"/>
    <x v="0"/>
    <x v="0"/>
    <n v="3.69"/>
    <n v="114.39"/>
  </r>
  <r>
    <s v="PME"/>
    <s v="GCI"/>
    <s v="JERSEY/PORTSMOUTH"/>
    <s v="PME"/>
    <s v="P202201749"/>
    <d v="2022-12-01T16:50:00"/>
    <d v="2022-12-01T18:36:00"/>
    <x v="1"/>
    <x v="1"/>
    <n v="1"/>
    <s v="P"/>
    <s v="Commodore Clipper"/>
    <x v="0"/>
    <x v="0"/>
    <n v="1.81"/>
    <n v="1.81"/>
  </r>
  <r>
    <s v="PME"/>
    <s v="GCI"/>
    <s v="JERSEY/PORTSMOUTH"/>
    <s v="PME"/>
    <s v="P202201749"/>
    <d v="2022-12-01T16:50:00"/>
    <d v="2022-12-01T18:36:00"/>
    <x v="1"/>
    <x v="2"/>
    <n v="1"/>
    <s v="P"/>
    <s v="Commodore Clipper"/>
    <x v="0"/>
    <x v="0"/>
    <n v="0"/>
    <n v="0"/>
  </r>
  <r>
    <s v="PME"/>
    <s v="PME"/>
    <s v="JERSEY/PORTSMOUTH"/>
    <s v="GCI"/>
    <s v="P202201748"/>
    <d v="2022-12-28T17:58:00"/>
    <d v="2022-12-28T19:50:00"/>
    <x v="0"/>
    <x v="0"/>
    <n v="58"/>
    <s v="P"/>
    <s v="Commodore Clipper"/>
    <x v="0"/>
    <x v="0"/>
    <n v="3.69"/>
    <n v="214.02"/>
  </r>
  <r>
    <s v="PME"/>
    <s v="PME"/>
    <s v="JERSEY/PORTSMOUTH"/>
    <s v="GCI"/>
    <s v="P202201748"/>
    <d v="2022-12-28T17:58:00"/>
    <d v="2022-12-28T19:50:00"/>
    <x v="0"/>
    <x v="1"/>
    <n v="13"/>
    <s v="P"/>
    <s v="Commodore Clipper"/>
    <x v="0"/>
    <x v="0"/>
    <n v="1.81"/>
    <n v="23.53"/>
  </r>
  <r>
    <s v="PME"/>
    <s v="PME"/>
    <s v="JERSEY/PORTSMOUTH"/>
    <s v="GCI"/>
    <s v="P202201748"/>
    <d v="2022-12-28T17:58:00"/>
    <d v="2022-12-28T19:50:00"/>
    <x v="0"/>
    <x v="2"/>
    <n v="4"/>
    <s v="P"/>
    <s v="Commodore Clipper"/>
    <x v="0"/>
    <x v="0"/>
    <n v="0"/>
    <n v="0"/>
  </r>
  <r>
    <s v="PME"/>
    <s v="GCI"/>
    <s v="JERSEY/PORTSMOUTH"/>
    <s v="SML"/>
    <s v="P202201748"/>
    <d v="2022-12-28T17:58:00"/>
    <d v="2022-12-28T19:50:00"/>
    <x v="1"/>
    <x v="0"/>
    <n v="4"/>
    <s v="P"/>
    <s v="Commodore Clipper"/>
    <x v="2"/>
    <x v="0"/>
    <n v="3.69"/>
    <n v="14.76"/>
  </r>
  <r>
    <s v="PME"/>
    <s v="GCI"/>
    <s v="JERSEY/PORTSMOUTH"/>
    <s v="SML"/>
    <s v="P202201748"/>
    <d v="2022-12-28T17:58:00"/>
    <d v="2022-12-28T19:50:00"/>
    <x v="1"/>
    <x v="1"/>
    <n v="2"/>
    <s v="P"/>
    <s v="Commodore Clipper"/>
    <x v="2"/>
    <x v="0"/>
    <n v="1.81"/>
    <n v="3.62"/>
  </r>
  <r>
    <s v="PME"/>
    <s v="GCI"/>
    <s v="JERSEY/PORTSMOUTH"/>
    <s v="JER"/>
    <s v="P202201748"/>
    <d v="2022-12-28T17:58:00"/>
    <d v="2022-12-28T19:50:00"/>
    <x v="1"/>
    <x v="0"/>
    <n v="16"/>
    <s v="P"/>
    <s v="Commodore Clipper"/>
    <x v="1"/>
    <x v="0"/>
    <n v="3.69"/>
    <n v="59.04"/>
  </r>
  <r>
    <s v="PME"/>
    <s v="GCI"/>
    <s v="JERSEY/PORTSMOUTH"/>
    <s v="PME"/>
    <s v="P202201748"/>
    <d v="2022-12-28T17:58:00"/>
    <d v="2022-12-28T19:50:00"/>
    <x v="1"/>
    <x v="0"/>
    <n v="49"/>
    <s v="P"/>
    <s v="Commodore Clipper"/>
    <x v="0"/>
    <x v="0"/>
    <n v="3.69"/>
    <n v="180.81"/>
  </r>
  <r>
    <s v="PME"/>
    <s v="GCI"/>
    <s v="JERSEY/PORTSMOUTH"/>
    <s v="PME"/>
    <s v="P202201748"/>
    <d v="2022-12-28T17:58:00"/>
    <d v="2022-12-28T19:50:00"/>
    <x v="1"/>
    <x v="1"/>
    <n v="9"/>
    <s v="P"/>
    <s v="Commodore Clipper"/>
    <x v="0"/>
    <x v="0"/>
    <n v="1.81"/>
    <n v="16.29"/>
  </r>
  <r>
    <s v="PME"/>
    <s v="PME"/>
    <s v="JERSEY/PORTSMOUTH"/>
    <s v="GCI"/>
    <s v="P202201747"/>
    <d v="2022-12-27T16:41:00"/>
    <d v="2022-12-27T18:05:00"/>
    <x v="0"/>
    <x v="0"/>
    <n v="58"/>
    <s v="P"/>
    <s v="Commodore Clipper"/>
    <x v="0"/>
    <x v="0"/>
    <n v="3.69"/>
    <n v="214.02"/>
  </r>
  <r>
    <s v="PME"/>
    <s v="PME"/>
    <s v="JERSEY/PORTSMOUTH"/>
    <s v="GCI"/>
    <s v="P202201747"/>
    <d v="2022-12-27T16:41:00"/>
    <d v="2022-12-27T18:05:00"/>
    <x v="0"/>
    <x v="1"/>
    <n v="5"/>
    <s v="P"/>
    <s v="Commodore Clipper"/>
    <x v="0"/>
    <x v="0"/>
    <n v="1.81"/>
    <n v="9.0500000000000007"/>
  </r>
  <r>
    <s v="PME"/>
    <s v="PME"/>
    <s v="JERSEY/PORTSMOUTH"/>
    <s v="GCI"/>
    <s v="P202201747"/>
    <d v="2022-12-27T16:41:00"/>
    <d v="2022-12-27T18:05:00"/>
    <x v="0"/>
    <x v="2"/>
    <n v="2"/>
    <s v="P"/>
    <s v="Commodore Clipper"/>
    <x v="0"/>
    <x v="0"/>
    <n v="0"/>
    <n v="0"/>
  </r>
  <r>
    <s v="PME"/>
    <s v="GCI"/>
    <s v="JERSEY/PORTSMOUTH"/>
    <s v="JER"/>
    <s v="P202201747"/>
    <d v="2022-12-27T16:41:00"/>
    <d v="2022-12-27T18:05:00"/>
    <x v="1"/>
    <x v="0"/>
    <n v="9"/>
    <s v="P"/>
    <s v="Commodore Clipper"/>
    <x v="1"/>
    <x v="0"/>
    <n v="3.69"/>
    <n v="33.21"/>
  </r>
  <r>
    <s v="PME"/>
    <s v="GCI"/>
    <s v="JERSEY/PORTSMOUTH"/>
    <s v="PME"/>
    <s v="P202201747"/>
    <d v="2022-12-27T16:41:00"/>
    <d v="2022-12-27T18:05:00"/>
    <x v="1"/>
    <x v="0"/>
    <n v="39"/>
    <s v="P"/>
    <s v="Commodore Clipper"/>
    <x v="0"/>
    <x v="0"/>
    <n v="3.69"/>
    <n v="143.91"/>
  </r>
  <r>
    <s v="PME"/>
    <s v="GCI"/>
    <s v="JERSEY/PORTSMOUTH"/>
    <s v="PME"/>
    <s v="P202201747"/>
    <d v="2022-12-27T16:41:00"/>
    <d v="2022-12-27T18:05:00"/>
    <x v="1"/>
    <x v="1"/>
    <n v="6"/>
    <s v="P"/>
    <s v="Commodore Clipper"/>
    <x v="0"/>
    <x v="0"/>
    <n v="1.81"/>
    <n v="10.86"/>
  </r>
  <r>
    <s v="PME"/>
    <s v="GCI"/>
    <s v="JERSEY/PORTSMOUTH"/>
    <s v="PME"/>
    <s v="P202201747"/>
    <d v="2022-12-27T16:41:00"/>
    <d v="2022-12-27T18:05:00"/>
    <x v="1"/>
    <x v="2"/>
    <n v="3"/>
    <s v="P"/>
    <s v="Commodore Clipper"/>
    <x v="0"/>
    <x v="0"/>
    <n v="0"/>
    <n v="0"/>
  </r>
  <r>
    <s v="PME"/>
    <s v="PME"/>
    <s v="JERSEY/PORTSMOUTH"/>
    <s v="GCI"/>
    <s v="P202201746"/>
    <d v="2022-12-17T16:59:00"/>
    <d v="2022-12-17T18:41:00"/>
    <x v="0"/>
    <x v="0"/>
    <n v="57"/>
    <s v="P"/>
    <s v="Commodore Clipper"/>
    <x v="0"/>
    <x v="0"/>
    <n v="3.69"/>
    <n v="210.32999999999998"/>
  </r>
  <r>
    <s v="PME"/>
    <s v="GCI"/>
    <s v="JERSEY/PORTSMOUTH"/>
    <s v="SML"/>
    <s v="P202201746"/>
    <d v="2022-12-17T16:59:00"/>
    <d v="2022-12-17T18:41:00"/>
    <x v="1"/>
    <x v="0"/>
    <n v="5"/>
    <s v="P"/>
    <s v="Commodore Clipper"/>
    <x v="2"/>
    <x v="0"/>
    <n v="3.69"/>
    <n v="18.45"/>
  </r>
  <r>
    <s v="PME"/>
    <s v="GCI"/>
    <s v="JERSEY/PORTSMOUTH"/>
    <s v="SML"/>
    <s v="P202201746"/>
    <d v="2022-12-17T16:59:00"/>
    <d v="2022-12-17T18:41:00"/>
    <x v="1"/>
    <x v="2"/>
    <n v="1"/>
    <s v="P"/>
    <s v="Commodore Clipper"/>
    <x v="2"/>
    <x v="0"/>
    <n v="0"/>
    <n v="0"/>
  </r>
  <r>
    <s v="PME"/>
    <s v="GCI"/>
    <s v="JERSEY/PORTSMOUTH"/>
    <s v="JER"/>
    <s v="P202201746"/>
    <d v="2022-12-17T16:59:00"/>
    <d v="2022-12-17T18:41:00"/>
    <x v="1"/>
    <x v="0"/>
    <n v="142"/>
    <s v="P"/>
    <s v="Commodore Clipper"/>
    <x v="1"/>
    <x v="0"/>
    <n v="3.69"/>
    <n v="523.98"/>
  </r>
  <r>
    <s v="PME"/>
    <s v="GCI"/>
    <s v="JERSEY/PORTSMOUTH"/>
    <s v="JER"/>
    <s v="P202201746"/>
    <d v="2022-12-17T16:59:00"/>
    <d v="2022-12-17T18:41:00"/>
    <x v="1"/>
    <x v="1"/>
    <n v="11"/>
    <s v="P"/>
    <s v="Commodore Clipper"/>
    <x v="1"/>
    <x v="0"/>
    <n v="1.81"/>
    <n v="19.91"/>
  </r>
  <r>
    <s v="PME"/>
    <s v="GCI"/>
    <s v="JERSEY/PORTSMOUTH"/>
    <s v="JER"/>
    <s v="P202201746"/>
    <d v="2022-12-17T16:59:00"/>
    <d v="2022-12-17T18:41:00"/>
    <x v="1"/>
    <x v="2"/>
    <n v="11"/>
    <s v="P"/>
    <s v="Commodore Clipper"/>
    <x v="1"/>
    <x v="0"/>
    <n v="0"/>
    <n v="0"/>
  </r>
  <r>
    <s v="PME"/>
    <s v="GCI"/>
    <s v="JERSEY/PORTSMOUTH"/>
    <s v="PME"/>
    <s v="P202201746"/>
    <d v="2022-12-17T16:59:00"/>
    <d v="2022-12-17T18:41:00"/>
    <x v="1"/>
    <x v="0"/>
    <n v="37"/>
    <s v="P"/>
    <s v="Commodore Clipper"/>
    <x v="0"/>
    <x v="0"/>
    <n v="3.69"/>
    <n v="136.53"/>
  </r>
  <r>
    <s v="PME"/>
    <s v="GCI"/>
    <s v="JERSEY/PORTSMOUTH"/>
    <s v="PME"/>
    <s v="P202201746"/>
    <d v="2022-12-17T16:59:00"/>
    <d v="2022-12-17T18:41:00"/>
    <x v="1"/>
    <x v="1"/>
    <n v="2"/>
    <s v="P"/>
    <s v="Commodore Clipper"/>
    <x v="0"/>
    <x v="0"/>
    <n v="1.81"/>
    <n v="3.62"/>
  </r>
  <r>
    <s v="PME"/>
    <s v="GCI"/>
    <s v="JERSEY/PORTSMOUTH"/>
    <s v="POO"/>
    <s v="P202201746"/>
    <d v="2022-12-17T16:59:00"/>
    <d v="2022-12-17T18:41:00"/>
    <x v="1"/>
    <x v="0"/>
    <n v="2"/>
    <s v="P"/>
    <s v="Commodore Clipper"/>
    <x v="3"/>
    <x v="0"/>
    <n v="3.69"/>
    <n v="7.38"/>
  </r>
  <r>
    <s v="PME"/>
    <s v="GCI"/>
    <s v="JERSEY/PORTSMOUTH"/>
    <s v="SML"/>
    <s v="P202201746"/>
    <d v="2022-12-17T16:59:00"/>
    <d v="2022-12-17T18:41:00"/>
    <x v="1"/>
    <x v="1"/>
    <n v="1"/>
    <s v="P"/>
    <s v="Commodore Clipper"/>
    <x v="2"/>
    <x v="0"/>
    <n v="1.81"/>
    <n v="1.81"/>
  </r>
  <r>
    <s v="PME"/>
    <s v="PME"/>
    <s v="JERSEY/PORTSMOUTH"/>
    <s v="GCI"/>
    <s v="P202201745"/>
    <d v="2022-12-16T16:43:00"/>
    <d v="2022-12-16T18:33:00"/>
    <x v="0"/>
    <x v="0"/>
    <n v="33"/>
    <s v="P"/>
    <s v="Commodore Clipper"/>
    <x v="0"/>
    <x v="0"/>
    <n v="3.69"/>
    <n v="121.77"/>
  </r>
  <r>
    <s v="PME"/>
    <s v="PME"/>
    <s v="JERSEY/PORTSMOUTH"/>
    <s v="GCI"/>
    <s v="P202201745"/>
    <d v="2022-12-16T16:43:00"/>
    <d v="2022-12-16T18:33:00"/>
    <x v="0"/>
    <x v="1"/>
    <n v="2"/>
    <s v="P"/>
    <s v="Commodore Clipper"/>
    <x v="0"/>
    <x v="0"/>
    <n v="1.81"/>
    <n v="3.62"/>
  </r>
  <r>
    <s v="PME"/>
    <s v="PME"/>
    <s v="JERSEY/PORTSMOUTH"/>
    <s v="GCI"/>
    <s v="P202201745"/>
    <d v="2022-12-16T16:43:00"/>
    <d v="2022-12-16T18:33:00"/>
    <x v="0"/>
    <x v="2"/>
    <n v="2"/>
    <s v="P"/>
    <s v="Commodore Clipper"/>
    <x v="0"/>
    <x v="0"/>
    <n v="0"/>
    <n v="0"/>
  </r>
  <r>
    <s v="PME"/>
    <s v="GCI"/>
    <s v="JERSEY/PORTSMOUTH"/>
    <s v="JER"/>
    <s v="P202201745"/>
    <d v="2022-12-16T16:43:00"/>
    <d v="2022-12-16T18:33:00"/>
    <x v="1"/>
    <x v="0"/>
    <n v="25"/>
    <s v="P"/>
    <s v="Commodore Clipper"/>
    <x v="1"/>
    <x v="0"/>
    <n v="3.69"/>
    <n v="92.25"/>
  </r>
  <r>
    <s v="PME"/>
    <s v="GCI"/>
    <s v="JERSEY/PORTSMOUTH"/>
    <s v="JER"/>
    <s v="P202201745"/>
    <d v="2022-12-16T16:43:00"/>
    <d v="2022-12-16T18:33:00"/>
    <x v="1"/>
    <x v="1"/>
    <n v="1"/>
    <s v="P"/>
    <s v="Commodore Clipper"/>
    <x v="1"/>
    <x v="0"/>
    <n v="1.81"/>
    <n v="1.81"/>
  </r>
  <r>
    <s v="PME"/>
    <s v="GCI"/>
    <s v="JERSEY/PORTSMOUTH"/>
    <s v="PME"/>
    <s v="P202201745"/>
    <d v="2022-12-16T16:43:00"/>
    <d v="2022-12-16T18:33:00"/>
    <x v="1"/>
    <x v="0"/>
    <n v="49"/>
    <s v="P"/>
    <s v="Commodore Clipper"/>
    <x v="0"/>
    <x v="0"/>
    <n v="3.69"/>
    <n v="180.81"/>
  </r>
  <r>
    <s v="PME"/>
    <s v="GCI"/>
    <s v="JERSEY/PORTSMOUTH"/>
    <s v="PME"/>
    <s v="P202201745"/>
    <d v="2022-12-16T16:43:00"/>
    <d v="2022-12-16T18:33:00"/>
    <x v="1"/>
    <x v="1"/>
    <n v="10"/>
    <s v="P"/>
    <s v="Commodore Clipper"/>
    <x v="0"/>
    <x v="0"/>
    <n v="1.81"/>
    <n v="18.100000000000001"/>
  </r>
  <r>
    <s v="PME"/>
    <s v="GCI"/>
    <s v="JERSEY/PORTSMOUTH"/>
    <s v="PME"/>
    <s v="P202201745"/>
    <d v="2022-12-16T16:43:00"/>
    <d v="2022-12-16T18:33:00"/>
    <x v="1"/>
    <x v="2"/>
    <n v="3"/>
    <s v="P"/>
    <s v="Commodore Clipper"/>
    <x v="0"/>
    <x v="0"/>
    <n v="0"/>
    <n v="0"/>
  </r>
  <r>
    <s v="PME"/>
    <s v="PME"/>
    <s v="JERSEY/PORTSMOUTH"/>
    <s v="GCI"/>
    <s v="P202201744"/>
    <d v="2022-12-15T16:40:00"/>
    <d v="2022-12-15T18:30:00"/>
    <x v="0"/>
    <x v="0"/>
    <n v="15"/>
    <s v="P"/>
    <s v="Commodore Clipper"/>
    <x v="0"/>
    <x v="0"/>
    <n v="3.69"/>
    <n v="55.35"/>
  </r>
  <r>
    <s v="PME"/>
    <s v="GCI"/>
    <s v="JERSEY/PORTSMOUTH"/>
    <s v="PME"/>
    <s v="P202201744"/>
    <d v="2022-12-15T16:40:00"/>
    <d v="2022-12-15T18:30:00"/>
    <x v="1"/>
    <x v="0"/>
    <n v="42"/>
    <s v="P"/>
    <s v="Commodore Clipper"/>
    <x v="0"/>
    <x v="0"/>
    <n v="3.69"/>
    <n v="154.97999999999999"/>
  </r>
  <r>
    <s v="PME"/>
    <s v="GCI"/>
    <s v="JERSEY/PORTSMOUTH"/>
    <s v="PME"/>
    <s v="P202201744"/>
    <d v="2022-12-15T16:40:00"/>
    <d v="2022-12-15T18:30:00"/>
    <x v="1"/>
    <x v="1"/>
    <n v="4"/>
    <s v="P"/>
    <s v="Commodore Clipper"/>
    <x v="0"/>
    <x v="0"/>
    <n v="1.81"/>
    <n v="7.24"/>
  </r>
  <r>
    <s v="PME"/>
    <s v="PME"/>
    <s v="JERSEY/PORTSMOUTH"/>
    <s v="GCI"/>
    <s v="P202201743"/>
    <d v="2022-12-14T17:06:00"/>
    <d v="2022-12-14T18:48:00"/>
    <x v="0"/>
    <x v="0"/>
    <n v="53"/>
    <s v="P"/>
    <s v="Commodore Clipper"/>
    <x v="0"/>
    <x v="0"/>
    <n v="3.69"/>
    <n v="195.57"/>
  </r>
  <r>
    <s v="PME"/>
    <s v="PME"/>
    <s v="JERSEY/PORTSMOUTH"/>
    <s v="GCI"/>
    <s v="P202201743"/>
    <d v="2022-12-14T17:06:00"/>
    <d v="2022-12-14T18:48:00"/>
    <x v="0"/>
    <x v="1"/>
    <n v="4"/>
    <s v="P"/>
    <s v="Commodore Clipper"/>
    <x v="0"/>
    <x v="0"/>
    <n v="1.81"/>
    <n v="7.24"/>
  </r>
  <r>
    <s v="PME"/>
    <s v="GCI"/>
    <s v="JERSEY/PORTSMOUTH"/>
    <s v="JER"/>
    <s v="P202201743"/>
    <d v="2022-12-14T17:06:00"/>
    <d v="2022-12-14T18:48:00"/>
    <x v="1"/>
    <x v="0"/>
    <n v="8"/>
    <s v="P"/>
    <s v="Commodore Clipper"/>
    <x v="1"/>
    <x v="0"/>
    <n v="3.69"/>
    <n v="29.52"/>
  </r>
  <r>
    <s v="PME"/>
    <s v="GCI"/>
    <s v="JERSEY/PORTSMOUTH"/>
    <s v="PME"/>
    <s v="P202201743"/>
    <d v="2022-12-14T17:06:00"/>
    <d v="2022-12-14T18:48:00"/>
    <x v="1"/>
    <x v="0"/>
    <n v="31"/>
    <s v="P"/>
    <s v="Commodore Clipper"/>
    <x v="0"/>
    <x v="0"/>
    <n v="3.69"/>
    <n v="114.39"/>
  </r>
  <r>
    <s v="PME"/>
    <s v="PME"/>
    <s v="JERSEY/PORTSMOUTH"/>
    <s v="GCI"/>
    <s v="P202201742"/>
    <d v="2022-12-12T15:51:00"/>
    <d v="2022-12-12T17:30:00"/>
    <x v="0"/>
    <x v="0"/>
    <n v="65"/>
    <s v="P"/>
    <s v="Commodore Clipper"/>
    <x v="0"/>
    <x v="0"/>
    <n v="3.69"/>
    <n v="239.85"/>
  </r>
  <r>
    <s v="PME"/>
    <s v="PME"/>
    <s v="JERSEY/PORTSMOUTH"/>
    <s v="GCI"/>
    <s v="P202201742"/>
    <d v="2022-12-12T15:51:00"/>
    <d v="2022-12-12T17:30:00"/>
    <x v="0"/>
    <x v="1"/>
    <n v="1"/>
    <s v="P"/>
    <s v="Commodore Clipper"/>
    <x v="0"/>
    <x v="0"/>
    <n v="1.81"/>
    <n v="1.81"/>
  </r>
  <r>
    <s v="PME"/>
    <s v="PME"/>
    <s v="JERSEY/PORTSMOUTH"/>
    <s v="GCI"/>
    <s v="P202201742"/>
    <d v="2022-12-12T15:51:00"/>
    <d v="2022-12-12T17:30:00"/>
    <x v="0"/>
    <x v="2"/>
    <n v="1"/>
    <s v="P"/>
    <s v="Commodore Clipper"/>
    <x v="0"/>
    <x v="0"/>
    <n v="0"/>
    <n v="0"/>
  </r>
  <r>
    <s v="PME"/>
    <s v="GCI"/>
    <s v="JERSEY/PORTSMOUTH"/>
    <s v="JER"/>
    <s v="P202201742"/>
    <d v="2022-12-12T15:51:00"/>
    <d v="2022-12-12T17:30:00"/>
    <x v="1"/>
    <x v="0"/>
    <n v="21"/>
    <s v="P"/>
    <s v="Commodore Clipper"/>
    <x v="1"/>
    <x v="0"/>
    <n v="3.69"/>
    <n v="77.489999999999995"/>
  </r>
  <r>
    <s v="PME"/>
    <s v="GCI"/>
    <s v="JERSEY/PORTSMOUTH"/>
    <s v="JER"/>
    <s v="P202201742"/>
    <d v="2022-12-12T15:51:00"/>
    <d v="2022-12-12T17:30:00"/>
    <x v="1"/>
    <x v="1"/>
    <n v="1"/>
    <s v="P"/>
    <s v="Commodore Clipper"/>
    <x v="1"/>
    <x v="0"/>
    <n v="1.81"/>
    <n v="1.81"/>
  </r>
  <r>
    <s v="PME"/>
    <s v="GCI"/>
    <s v="JERSEY/PORTSMOUTH"/>
    <s v="PME"/>
    <s v="P202201742"/>
    <d v="2022-12-12T15:51:00"/>
    <d v="2022-12-12T17:30:00"/>
    <x v="1"/>
    <x v="0"/>
    <n v="17"/>
    <s v="P"/>
    <s v="Commodore Clipper"/>
    <x v="0"/>
    <x v="0"/>
    <n v="3.69"/>
    <n v="62.73"/>
  </r>
  <r>
    <s v="PME"/>
    <s v="GCI"/>
    <s v="JERSEY/PORTSMOUTH"/>
    <s v="PME"/>
    <s v="P202201742"/>
    <d v="2022-12-12T15:51:00"/>
    <d v="2022-12-12T17:30:00"/>
    <x v="1"/>
    <x v="1"/>
    <n v="2"/>
    <s v="P"/>
    <s v="Commodore Clipper"/>
    <x v="0"/>
    <x v="0"/>
    <n v="1.81"/>
    <n v="3.62"/>
  </r>
  <r>
    <s v="PME"/>
    <s v="PME"/>
    <s v="JERSEY/PORTSMOUTH"/>
    <s v="GCI"/>
    <s v="P202201741"/>
    <d v="2022-12-11T16:14:00"/>
    <d v="2022-12-11T17:51:00"/>
    <x v="0"/>
    <x v="0"/>
    <n v="79"/>
    <s v="P"/>
    <s v="Commodore Clipper"/>
    <x v="0"/>
    <x v="0"/>
    <n v="3.69"/>
    <n v="291.51"/>
  </r>
  <r>
    <s v="PME"/>
    <s v="GCI"/>
    <s v="JERSEY/PORTSMOUTH"/>
    <s v="PME"/>
    <s v="P202201741"/>
    <d v="2022-12-11T16:14:00"/>
    <d v="2022-12-11T17:51:00"/>
    <x v="1"/>
    <x v="2"/>
    <n v="1"/>
    <s v="P"/>
    <s v="Commodore Clipper"/>
    <x v="0"/>
    <x v="0"/>
    <n v="0"/>
    <n v="0"/>
  </r>
  <r>
    <s v="PME"/>
    <s v="GCI"/>
    <s v="JERSEY/PORTSMOUTH"/>
    <s v="PME"/>
    <s v="P202201741"/>
    <d v="2022-12-11T16:14:00"/>
    <d v="2022-12-11T17:51:00"/>
    <x v="1"/>
    <x v="1"/>
    <n v="4"/>
    <s v="P"/>
    <s v="Commodore Clipper"/>
    <x v="0"/>
    <x v="0"/>
    <n v="1.81"/>
    <n v="7.24"/>
  </r>
  <r>
    <s v="PME"/>
    <s v="GCI"/>
    <s v="JERSEY/PORTSMOUTH"/>
    <s v="PME"/>
    <s v="P202201741"/>
    <d v="2022-12-11T16:14:00"/>
    <d v="2022-12-11T17:51:00"/>
    <x v="1"/>
    <x v="0"/>
    <n v="57"/>
    <s v="P"/>
    <s v="Commodore Clipper"/>
    <x v="0"/>
    <x v="0"/>
    <n v="3.69"/>
    <n v="210.32999999999998"/>
  </r>
  <r>
    <s v="PME"/>
    <s v="GCI"/>
    <s v="JERSEY/PORTSMOUTH"/>
    <s v="JER"/>
    <s v="P202201741"/>
    <d v="2022-12-11T16:14:00"/>
    <d v="2022-12-11T17:51:00"/>
    <x v="1"/>
    <x v="0"/>
    <n v="3"/>
    <s v="P"/>
    <s v="Commodore Clipper"/>
    <x v="1"/>
    <x v="0"/>
    <n v="3.69"/>
    <n v="11.07"/>
  </r>
  <r>
    <s v="PME"/>
    <s v="PME"/>
    <s v="JERSEY/PORTSMOUTH"/>
    <s v="GCI"/>
    <s v="P202201741"/>
    <d v="2022-12-11T16:14:00"/>
    <d v="2022-12-11T17:51:00"/>
    <x v="0"/>
    <x v="2"/>
    <n v="2"/>
    <s v="P"/>
    <s v="Commodore Clipper"/>
    <x v="0"/>
    <x v="0"/>
    <n v="0"/>
    <n v="0"/>
  </r>
  <r>
    <s v="PME"/>
    <s v="PME"/>
    <s v="JERSEY/PORTSMOUTH"/>
    <s v="GCI"/>
    <s v="P202201741"/>
    <d v="2022-12-11T16:14:00"/>
    <d v="2022-12-11T17:51:00"/>
    <x v="0"/>
    <x v="1"/>
    <n v="6"/>
    <s v="P"/>
    <s v="Commodore Clipper"/>
    <x v="0"/>
    <x v="0"/>
    <n v="1.81"/>
    <n v="10.86"/>
  </r>
  <r>
    <s v="PME"/>
    <s v="PME"/>
    <s v="JERSEY/PORTSMOUTH"/>
    <s v="GCI"/>
    <s v="P202201739"/>
    <d v="2022-12-09T17:08:00"/>
    <d v="2022-12-09T19:35:00"/>
    <x v="0"/>
    <x v="0"/>
    <n v="29"/>
    <s v="P"/>
    <s v="Commodore Clipper"/>
    <x v="0"/>
    <x v="0"/>
    <n v="3.69"/>
    <n v="107.01"/>
  </r>
  <r>
    <s v="PME"/>
    <s v="GCI"/>
    <s v="JERSEY/PORTSMOUTH"/>
    <s v="SML"/>
    <s v="P202201739"/>
    <d v="2022-12-09T17:08:00"/>
    <d v="2022-12-09T19:35:00"/>
    <x v="1"/>
    <x v="0"/>
    <n v="2"/>
    <s v="P"/>
    <s v="Commodore Clipper"/>
    <x v="2"/>
    <x v="0"/>
    <n v="3.69"/>
    <n v="7.38"/>
  </r>
  <r>
    <s v="PME"/>
    <s v="GCI"/>
    <s v="JERSEY/PORTSMOUTH"/>
    <s v="JER"/>
    <s v="P202201739"/>
    <d v="2022-12-09T17:08:00"/>
    <d v="2022-12-09T19:35:00"/>
    <x v="1"/>
    <x v="0"/>
    <n v="11"/>
    <s v="P"/>
    <s v="Commodore Clipper"/>
    <x v="1"/>
    <x v="0"/>
    <n v="3.69"/>
    <n v="40.589999999999996"/>
  </r>
  <r>
    <s v="PME"/>
    <s v="GCI"/>
    <s v="JERSEY/PORTSMOUTH"/>
    <s v="JER"/>
    <s v="P202201739"/>
    <d v="2022-12-09T17:08:00"/>
    <d v="2022-12-09T19:35:00"/>
    <x v="1"/>
    <x v="1"/>
    <n v="3"/>
    <s v="P"/>
    <s v="Commodore Clipper"/>
    <x v="1"/>
    <x v="0"/>
    <n v="1.81"/>
    <n v="5.43"/>
  </r>
  <r>
    <s v="PME"/>
    <s v="GCI"/>
    <s v="JERSEY/PORTSMOUTH"/>
    <s v="PME"/>
    <s v="P202201739"/>
    <d v="2022-12-09T17:08:00"/>
    <d v="2022-12-09T19:35:00"/>
    <x v="1"/>
    <x v="0"/>
    <n v="39"/>
    <s v="P"/>
    <s v="Commodore Clipper"/>
    <x v="0"/>
    <x v="0"/>
    <n v="3.69"/>
    <n v="143.91"/>
  </r>
  <r>
    <s v="PME"/>
    <s v="GCI"/>
    <s v="JERSEY/PORTSMOUTH"/>
    <s v="PME"/>
    <s v="P202201739"/>
    <d v="2022-12-09T17:08:00"/>
    <d v="2022-12-09T19:35:00"/>
    <x v="1"/>
    <x v="1"/>
    <n v="3"/>
    <s v="P"/>
    <s v="Commodore Clipper"/>
    <x v="0"/>
    <x v="0"/>
    <n v="1.81"/>
    <n v="5.43"/>
  </r>
  <r>
    <s v="PME"/>
    <s v="PME"/>
    <s v="JERSEY/PORTSMOUTH"/>
    <s v="GCI"/>
    <s v="P202201738"/>
    <d v="2022-12-07T15:50:00"/>
    <d v="2022-12-07T17:40:00"/>
    <x v="0"/>
    <x v="0"/>
    <n v="34"/>
    <s v="P"/>
    <s v="Commodore Clipper"/>
    <x v="0"/>
    <x v="0"/>
    <n v="3.69"/>
    <n v="125.46"/>
  </r>
  <r>
    <s v="PME"/>
    <s v="GCI"/>
    <s v="JERSEY/PORTSMOUTH"/>
    <s v="JER"/>
    <s v="P202201738"/>
    <d v="2022-12-07T15:50:00"/>
    <d v="2022-12-07T17:40:00"/>
    <x v="1"/>
    <x v="0"/>
    <n v="17"/>
    <s v="P"/>
    <s v="Commodore Clipper"/>
    <x v="1"/>
    <x v="0"/>
    <n v="3.69"/>
    <n v="62.73"/>
  </r>
  <r>
    <s v="PME"/>
    <s v="GCI"/>
    <s v="JERSEY/PORTSMOUTH"/>
    <s v="JER"/>
    <s v="P202201738"/>
    <d v="2022-12-07T15:50:00"/>
    <d v="2022-12-07T17:40:00"/>
    <x v="1"/>
    <x v="2"/>
    <n v="1"/>
    <s v="P"/>
    <s v="Commodore Clipper"/>
    <x v="1"/>
    <x v="0"/>
    <n v="0"/>
    <n v="0"/>
  </r>
  <r>
    <s v="PME"/>
    <s v="GCI"/>
    <s v="JERSEY/PORTSMOUTH"/>
    <s v="PME"/>
    <s v="P202201738"/>
    <d v="2022-12-07T15:50:00"/>
    <d v="2022-12-07T17:40:00"/>
    <x v="1"/>
    <x v="0"/>
    <n v="35"/>
    <s v="P"/>
    <s v="Commodore Clipper"/>
    <x v="0"/>
    <x v="0"/>
    <n v="3.69"/>
    <n v="129.15"/>
  </r>
  <r>
    <s v="HRM"/>
    <s v="GCI"/>
    <s v="HERM ISLAND"/>
    <s v="HRM"/>
    <s v="P202200178"/>
    <d v="2022-12-01T08:00:00"/>
    <d v="2022-12-03T22:00:00"/>
    <x v="1"/>
    <x v="0"/>
    <n v="212"/>
    <s v="P"/>
    <s v="Isle of Herm"/>
    <x v="5"/>
    <x v="0"/>
    <n v="0.96"/>
    <n v="203.51999999999998"/>
  </r>
  <r>
    <s v="HRM"/>
    <s v="GCI"/>
    <s v="HERM ISLAND"/>
    <s v="HRM"/>
    <s v="P202200178"/>
    <d v="2022-12-01T08:00:00"/>
    <d v="2022-12-03T22:00:00"/>
    <x v="1"/>
    <x v="1"/>
    <n v="57"/>
    <s v="P"/>
    <s v="Isle of Herm"/>
    <x v="5"/>
    <x v="0"/>
    <n v="0.49"/>
    <n v="27.93"/>
  </r>
  <r>
    <s v="HRM"/>
    <s v="GCI"/>
    <s v="HERM ISLAND"/>
    <s v="HRM"/>
    <s v="P202200158"/>
    <d v="2022-12-25T08:00:00"/>
    <d v="2022-12-31T22:00:00"/>
    <x v="1"/>
    <x v="0"/>
    <n v="253"/>
    <s v="P"/>
    <s v="Isle of Herm"/>
    <x v="5"/>
    <x v="0"/>
    <n v="0.96"/>
    <n v="242.88"/>
  </r>
  <r>
    <s v="HRM"/>
    <s v="GCI"/>
    <s v="HERM ISLAND"/>
    <s v="HRM"/>
    <s v="P202200158"/>
    <d v="2022-12-25T08:00:00"/>
    <d v="2022-12-31T22:00:00"/>
    <x v="1"/>
    <x v="1"/>
    <n v="49"/>
    <s v="P"/>
    <s v="Isle of Herm"/>
    <x v="5"/>
    <x v="0"/>
    <n v="0.49"/>
    <n v="24.009999999999998"/>
  </r>
  <r>
    <s v="HRM"/>
    <s v="GCI"/>
    <s v="HERM ISLAND"/>
    <s v="HRM"/>
    <s v="P202200157"/>
    <d v="2022-12-18T08:00:00"/>
    <d v="2022-12-24T22:00:00"/>
    <x v="1"/>
    <x v="0"/>
    <n v="129"/>
    <s v="P"/>
    <s v="Isle of Herm"/>
    <x v="5"/>
    <x v="0"/>
    <n v="0.96"/>
    <n v="123.83999999999999"/>
  </r>
  <r>
    <s v="HRM"/>
    <s v="GCI"/>
    <s v="HERM ISLAND"/>
    <s v="HRM"/>
    <s v="P202200157"/>
    <d v="2022-12-18T08:00:00"/>
    <d v="2022-12-24T22:00:00"/>
    <x v="1"/>
    <x v="1"/>
    <n v="25"/>
    <s v="P"/>
    <s v="Isle of Herm"/>
    <x v="5"/>
    <x v="0"/>
    <n v="0.49"/>
    <n v="12.25"/>
  </r>
  <r>
    <s v="HRM"/>
    <s v="GCI"/>
    <s v="HERM ISLAND"/>
    <s v="HRM"/>
    <s v="P202200156"/>
    <d v="2022-12-11T08:00:00"/>
    <d v="2022-12-17T22:00:00"/>
    <x v="1"/>
    <x v="0"/>
    <n v="419"/>
    <s v="P"/>
    <s v="Isle of Herm"/>
    <x v="5"/>
    <x v="0"/>
    <n v="0.96"/>
    <n v="402.24"/>
  </r>
  <r>
    <s v="HRM"/>
    <s v="GCI"/>
    <s v="HERM ISLAND"/>
    <s v="HRM"/>
    <s v="P202200156"/>
    <d v="2022-12-11T08:00:00"/>
    <d v="2022-12-17T22:00:00"/>
    <x v="1"/>
    <x v="1"/>
    <n v="74"/>
    <s v="P"/>
    <s v="Isle of Herm"/>
    <x v="5"/>
    <x v="0"/>
    <n v="0.49"/>
    <n v="36.26"/>
  </r>
  <r>
    <s v="HRM"/>
    <s v="GCI"/>
    <s v="HERM ISLAND"/>
    <s v="HRM"/>
    <s v="P202200155"/>
    <d v="2022-12-04T08:00:00"/>
    <d v="2022-12-10T22:00:00"/>
    <x v="1"/>
    <x v="0"/>
    <n v="415"/>
    <s v="P"/>
    <s v="Isle of Herm"/>
    <x v="5"/>
    <x v="0"/>
    <n v="0.96"/>
    <n v="398.4"/>
  </r>
  <r>
    <s v="HRM"/>
    <s v="GCI"/>
    <s v="HERM ISLAND"/>
    <s v="HRM"/>
    <s v="P202200155"/>
    <d v="2022-12-04T08:00:00"/>
    <d v="2022-12-10T22:00:00"/>
    <x v="1"/>
    <x v="1"/>
    <n v="79"/>
    <s v="P"/>
    <s v="Isle of Herm"/>
    <x v="5"/>
    <x v="0"/>
    <n v="0.49"/>
    <n v="38.71"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  <r>
    <m/>
    <m/>
    <m/>
    <m/>
    <m/>
    <m/>
    <m/>
    <x v="3"/>
    <x v="3"/>
    <m/>
    <m/>
    <m/>
    <x v="6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D4A547-866B-4D24-8DCF-EA7F225CEAEC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E75:H132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25">
        <item x="1"/>
        <item x="0"/>
        <item x="2"/>
        <item x="4"/>
        <item x="5"/>
        <item x="3"/>
        <item m="1" x="12"/>
        <item m="1" x="21"/>
        <item m="1" x="17"/>
        <item m="1" x="22"/>
        <item m="1" x="9"/>
        <item m="1" x="20"/>
        <item m="1" x="16"/>
        <item m="1" x="14"/>
        <item m="1" x="15"/>
        <item m="1" x="19"/>
        <item m="1" x="23"/>
        <item m="1" x="10"/>
        <item m="1" x="13"/>
        <item x="6"/>
        <item m="1" x="7"/>
        <item m="1" x="18"/>
        <item m="1" x="8"/>
        <item m="1" x="11"/>
        <item t="default"/>
      </items>
    </pivotField>
    <pivotField axis="axisCol" showAll="0" defaultSubtotal="0">
      <items count="3">
        <item x="0"/>
        <item m="1" x="2"/>
        <item x="1"/>
      </items>
    </pivotField>
    <pivotField showAll="0" defaultSubtotal="0"/>
    <pivotField showAll="0" defaultSubtotal="0"/>
  </pivotFields>
  <rowFields count="3">
    <field x="12"/>
    <field x="8"/>
    <field x="7"/>
  </rowFields>
  <rowItems count="56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1">
      <x v="1"/>
    </i>
    <i r="2">
      <x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2"/>
    </i>
    <i>
      <x v="19"/>
    </i>
    <i r="1">
      <x v="3"/>
    </i>
    <i r="2">
      <x v="3"/>
    </i>
    <i t="grand">
      <x/>
    </i>
  </rowItems>
  <colFields count="1">
    <field x="13"/>
  </colFields>
  <colItems count="3">
    <i>
      <x/>
    </i>
    <i>
      <x v="2"/>
    </i>
    <i t="grand">
      <x/>
    </i>
  </colItems>
  <dataFields count="1">
    <dataField name="No. Passengers" fld="9" baseField="0" baseItem="0"/>
  </dataFields>
  <formats count="33">
    <format dxfId="32">
      <pivotArea type="all" dataOnly="0" outline="0" fieldPosition="0"/>
    </format>
    <format dxfId="31">
      <pivotArea type="origin" dataOnly="0" labelOnly="1" outline="0" fieldPosition="0"/>
    </format>
    <format dxfId="30">
      <pivotArea field="12" type="button" dataOnly="0" labelOnly="1" outline="0" axis="axisRow" fieldPosition="0"/>
    </format>
    <format dxfId="29">
      <pivotArea dataOnly="0" labelOnly="1" fieldPosition="0">
        <references count="1"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4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3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4"/>
          </reference>
        </references>
      </pivotArea>
    </format>
    <format dxfId="2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5"/>
          </reference>
        </references>
      </pivotArea>
    </format>
    <format dxfId="2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3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1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0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9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4"/>
          </reference>
        </references>
      </pivotArea>
    </format>
    <format dxfId="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5"/>
          </reference>
        </references>
      </pivotArea>
    </format>
    <format dxfId="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5"/>
          </reference>
        </references>
      </pivotArea>
    </format>
    <format dxfId="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5"/>
          </reference>
        </references>
      </pivotArea>
    </format>
    <format dxfId="5">
      <pivotArea outline="0" collapsedLevelsAreSubtotals="1" fieldPosition="0">
        <references count="1">
          <reference field="13" count="0" selected="0"/>
        </references>
      </pivotArea>
    </format>
    <format dxfId="4">
      <pivotArea outline="0" collapsedLevelsAreSubtotals="1" fieldPosition="0"/>
    </format>
    <format dxfId="3">
      <pivotArea field="1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38829-08A5-4AA0-BDF1-FCC24C961FC8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J75:L133" firstHeaderRow="1" firstDataRow="2" firstDataCol="1"/>
  <pivotFields count="16">
    <pivotField showAll="0"/>
    <pivotField showAll="0"/>
    <pivotField showAll="0"/>
    <pivotField showAll="0"/>
    <pivotField showAll="0"/>
    <pivotField numFmtId="22" showAll="0" defaultSubtotal="0"/>
    <pivotField numFmtId="22" showAll="0" defaultSubtota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axis="axisRow" showAll="0" defaultSubtotal="0">
      <items count="37">
        <item x="0"/>
        <item x="3"/>
        <item x="5"/>
        <item x="2"/>
        <item x="1"/>
        <item x="4"/>
        <item x="6"/>
        <item m="1" x="34"/>
        <item m="1" x="36"/>
        <item m="1" x="15"/>
        <item m="1" x="25"/>
        <item m="1" x="8"/>
        <item m="1" x="10"/>
        <item m="1" x="18"/>
        <item m="1" x="30"/>
        <item m="1" x="22"/>
        <item m="1" x="33"/>
        <item m="1" x="19"/>
        <item m="1" x="26"/>
        <item m="1" x="35"/>
        <item x="7"/>
        <item m="1" x="9"/>
        <item m="1" x="29"/>
        <item m="1" x="28"/>
        <item m="1" x="14"/>
        <item m="1" x="13"/>
        <item m="1" x="24"/>
        <item m="1" x="16"/>
        <item m="1" x="27"/>
        <item m="1" x="17"/>
        <item m="1" x="31"/>
        <item m="1" x="32"/>
        <item m="1" x="21"/>
        <item m="1" x="20"/>
        <item m="1" x="11"/>
        <item m="1" x="23"/>
        <item m="1" x="12"/>
      </items>
    </pivotField>
    <pivotField axis="axisCol" showAll="0" defaultSubtotal="0">
      <items count="3">
        <item x="0"/>
        <item m="1" x="2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57">
    <i>
      <x/>
    </i>
    <i r="1">
      <x/>
    </i>
    <i r="2">
      <x/>
    </i>
    <i r="1">
      <x v="1"/>
    </i>
    <i r="2">
      <x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4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5"/>
    </i>
    <i r="1">
      <x/>
    </i>
    <i r="2">
      <x/>
    </i>
    <i r="1">
      <x v="1"/>
    </i>
    <i r="2">
      <x/>
    </i>
    <i>
      <x v="6"/>
    </i>
    <i r="1">
      <x/>
    </i>
    <i r="2">
      <x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1AED-D670-43AA-B797-9FB52453EDAD}">
  <sheetPr>
    <tabColor theme="7"/>
    <pageSetUpPr fitToPage="1"/>
  </sheetPr>
  <dimension ref="A1:AK199"/>
  <sheetViews>
    <sheetView showGridLines="0" tabSelected="1" topLeftCell="E1" zoomScaleNormal="100" zoomScaleSheetLayoutView="90" workbookViewId="0">
      <pane ySplit="3" topLeftCell="A58" activePane="bottomLeft" state="frozen"/>
      <selection activeCell="E1" sqref="E1"/>
      <selection pane="bottomLeft" activeCell="Y58" sqref="Y58"/>
    </sheetView>
  </sheetViews>
  <sheetFormatPr defaultColWidth="9.140625" defaultRowHeight="12.75" outlineLevelRow="1" outlineLevelCol="1"/>
  <cols>
    <col min="1" max="1" width="26" style="1" hidden="1" customWidth="1" outlineLevel="1"/>
    <col min="2" max="2" width="13.140625" style="1" hidden="1" customWidth="1" outlineLevel="1"/>
    <col min="3" max="3" width="12" style="1" hidden="1" customWidth="1" outlineLevel="1"/>
    <col min="4" max="4" width="20.140625" style="1" hidden="1" customWidth="1" outlineLevel="1"/>
    <col min="5" max="5" width="24.5703125" style="1" bestFit="1" customWidth="1" collapsed="1"/>
    <col min="6" max="9" width="11" style="4" bestFit="1" customWidth="1"/>
    <col min="10" max="10" width="13.85546875" style="4" customWidth="1"/>
    <col min="11" max="11" width="14.5703125" style="4" bestFit="1" customWidth="1"/>
    <col min="12" max="12" width="11" style="4" bestFit="1" customWidth="1"/>
    <col min="13" max="13" width="9.7109375" style="4" customWidth="1"/>
    <col min="14" max="14" width="9" style="4" bestFit="1" customWidth="1"/>
    <col min="15" max="15" width="13.42578125" style="4" customWidth="1"/>
    <col min="16" max="16" width="12.85546875" style="4" customWidth="1"/>
    <col min="17" max="17" width="15.140625" style="4" customWidth="1"/>
    <col min="18" max="18" width="15.42578125" style="4" bestFit="1" customWidth="1"/>
    <col min="19" max="19" width="11.7109375" style="4" customWidth="1"/>
    <col min="20" max="20" width="15.7109375" style="4" customWidth="1"/>
    <col min="21" max="21" width="17.85546875" style="4" customWidth="1"/>
    <col min="22" max="22" width="9.140625" style="4" hidden="1" customWidth="1"/>
    <col min="23" max="24" width="9.140625" style="1" hidden="1" customWidth="1"/>
    <col min="25" max="25" width="11.5703125" style="1" bestFit="1" customWidth="1"/>
    <col min="26" max="26" width="13.5703125" style="1" bestFit="1" customWidth="1"/>
    <col min="27" max="27" width="14.42578125" style="1" bestFit="1" customWidth="1"/>
    <col min="28" max="28" width="20" style="1" bestFit="1" customWidth="1"/>
    <col min="29" max="29" width="12.5703125" style="1" bestFit="1" customWidth="1"/>
    <col min="30" max="30" width="11.28515625" style="1" bestFit="1" customWidth="1"/>
    <col min="31" max="31" width="11.5703125" style="1" bestFit="1" customWidth="1"/>
    <col min="32" max="32" width="11.140625" style="1" bestFit="1" customWidth="1"/>
    <col min="33" max="33" width="13.5703125" style="1" bestFit="1" customWidth="1"/>
    <col min="34" max="34" width="9.140625" style="1"/>
    <col min="35" max="35" width="11.28515625" style="1" bestFit="1" customWidth="1"/>
    <col min="36" max="36" width="7.28515625" style="1" bestFit="1" customWidth="1"/>
    <col min="37" max="37" width="11.28515625" style="1" bestFit="1" customWidth="1"/>
    <col min="38" max="16384" width="9.140625" style="1"/>
  </cols>
  <sheetData>
    <row r="1" spans="1:23" ht="33.75" hidden="1" customHeight="1" outlineLevel="1">
      <c r="A1" s="1" t="s">
        <v>0</v>
      </c>
      <c r="B1" s="2">
        <v>44621</v>
      </c>
      <c r="F1" s="3">
        <v>44562</v>
      </c>
      <c r="G1" s="3">
        <f>EOMONTH(F1,0)+1</f>
        <v>44593</v>
      </c>
      <c r="H1" s="3">
        <f t="shared" ref="H1:N1" si="0">EOMONTH(G1,0)+1</f>
        <v>44621</v>
      </c>
      <c r="I1" s="3">
        <f t="shared" si="0"/>
        <v>44652</v>
      </c>
      <c r="J1" s="3">
        <f t="shared" si="0"/>
        <v>44682</v>
      </c>
      <c r="K1" s="3">
        <f t="shared" si="0"/>
        <v>44713</v>
      </c>
      <c r="L1" s="3">
        <f t="shared" si="0"/>
        <v>44743</v>
      </c>
      <c r="M1" s="3">
        <f t="shared" si="0"/>
        <v>44774</v>
      </c>
      <c r="N1" s="3">
        <f t="shared" si="0"/>
        <v>44805</v>
      </c>
      <c r="O1" s="3">
        <f>EOMONTH(N1,0)+1</f>
        <v>44835</v>
      </c>
      <c r="P1" s="3">
        <f>EOMONTH(O1,0)+1</f>
        <v>44866</v>
      </c>
      <c r="Q1" s="3">
        <f>EOMONTH(P1,0)+1</f>
        <v>44896</v>
      </c>
      <c r="S1" s="3">
        <f>DATE(YEAR(F1)-1,MONTH(F1),1)</f>
        <v>44197</v>
      </c>
    </row>
    <row r="2" spans="1:23" ht="33.75" hidden="1" customHeight="1" outlineLevel="1" thickBot="1">
      <c r="A2" s="1" t="s">
        <v>1</v>
      </c>
      <c r="B2" s="5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6">
        <f>EOMONTH(DATE(YEAR(B1)-1,MONTH(B1),DAY(B1)),0)</f>
        <v>44286</v>
      </c>
    </row>
    <row r="3" spans="1:23" ht="33.6" customHeight="1" collapsed="1" thickBot="1">
      <c r="F3" s="7">
        <f>F1</f>
        <v>44562</v>
      </c>
      <c r="G3" s="7">
        <f t="shared" ref="G3:Q3" si="1">G1</f>
        <v>44593</v>
      </c>
      <c r="H3" s="7">
        <f t="shared" si="1"/>
        <v>44621</v>
      </c>
      <c r="I3" s="7">
        <f t="shared" si="1"/>
        <v>44652</v>
      </c>
      <c r="J3" s="7">
        <f t="shared" si="1"/>
        <v>44682</v>
      </c>
      <c r="K3" s="7">
        <f t="shared" si="1"/>
        <v>44713</v>
      </c>
      <c r="L3" s="7">
        <f t="shared" si="1"/>
        <v>44743</v>
      </c>
      <c r="M3" s="7">
        <f t="shared" si="1"/>
        <v>44774</v>
      </c>
      <c r="N3" s="7">
        <f t="shared" si="1"/>
        <v>44805</v>
      </c>
      <c r="O3" s="7">
        <f t="shared" si="1"/>
        <v>44835</v>
      </c>
      <c r="P3" s="7">
        <f t="shared" si="1"/>
        <v>44866</v>
      </c>
      <c r="Q3" s="7">
        <f t="shared" si="1"/>
        <v>44896</v>
      </c>
    </row>
    <row r="4" spans="1:23" ht="3.6" customHeight="1" thickBot="1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3" ht="39" customHeight="1" thickBot="1">
      <c r="E5" s="122" t="s">
        <v>58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4"/>
      <c r="S5" s="9"/>
      <c r="T5" s="10"/>
      <c r="U5" s="11"/>
      <c r="V5" s="12"/>
    </row>
    <row r="6" spans="1:23" ht="38.25" customHeight="1" thickBot="1">
      <c r="E6" s="122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3">
        <v>2019</v>
      </c>
      <c r="T6" s="14"/>
      <c r="U6" s="15"/>
      <c r="V6" s="16"/>
      <c r="W6" s="1" t="s">
        <v>59</v>
      </c>
    </row>
    <row r="7" spans="1:23" ht="17.25" customHeight="1">
      <c r="A7" s="17" t="s">
        <v>3</v>
      </c>
      <c r="B7" s="17" t="s">
        <v>4</v>
      </c>
      <c r="C7" s="17" t="s">
        <v>5</v>
      </c>
      <c r="D7" s="17" t="s">
        <v>6</v>
      </c>
      <c r="E7" s="18" t="s">
        <v>7</v>
      </c>
      <c r="F7" s="7">
        <f>F1</f>
        <v>44562</v>
      </c>
      <c r="G7" s="7">
        <f t="shared" ref="G7:Q7" si="2">G1</f>
        <v>44593</v>
      </c>
      <c r="H7" s="7">
        <f t="shared" si="2"/>
        <v>44621</v>
      </c>
      <c r="I7" s="7">
        <f t="shared" si="2"/>
        <v>44652</v>
      </c>
      <c r="J7" s="7">
        <f t="shared" si="2"/>
        <v>44682</v>
      </c>
      <c r="K7" s="7">
        <f t="shared" si="2"/>
        <v>44713</v>
      </c>
      <c r="L7" s="7">
        <f t="shared" si="2"/>
        <v>44743</v>
      </c>
      <c r="M7" s="7">
        <f t="shared" si="2"/>
        <v>44774</v>
      </c>
      <c r="N7" s="7">
        <f t="shared" si="2"/>
        <v>44805</v>
      </c>
      <c r="O7" s="7">
        <f t="shared" si="2"/>
        <v>44835</v>
      </c>
      <c r="P7" s="7" t="s">
        <v>8</v>
      </c>
      <c r="Q7" s="7">
        <f t="shared" si="2"/>
        <v>44896</v>
      </c>
      <c r="R7" s="19" t="s">
        <v>9</v>
      </c>
      <c r="S7" s="20" t="s">
        <v>10</v>
      </c>
      <c r="T7" s="20" t="s">
        <v>11</v>
      </c>
      <c r="U7" s="21" t="s">
        <v>12</v>
      </c>
      <c r="V7" s="16"/>
    </row>
    <row r="8" spans="1:23" ht="17.25" hidden="1" customHeight="1" outlineLevel="1">
      <c r="A8" s="22" t="s">
        <v>13</v>
      </c>
      <c r="B8" s="22" t="s">
        <v>14</v>
      </c>
      <c r="C8" s="22"/>
      <c r="D8" s="22" t="s">
        <v>15</v>
      </c>
      <c r="E8" s="23" t="s">
        <v>16</v>
      </c>
      <c r="F8" s="24" t="e">
        <f>SUMIFS(#REF!,#REF!,$A8,#REF!,$B8,#REF!,CONCATENATE("&gt;=",F$1),#REF!,CONCATENATE("&lt;=",EOMONTH(F$1,0)))</f>
        <v>#REF!</v>
      </c>
      <c r="G8" s="24" t="e">
        <f>SUMIFS(#REF!,#REF!,$A8,#REF!,$B8,#REF!,CONCATENATE("&gt;=",G$1),#REF!,CONCATENATE("&lt;=",EOMONTH(G$1,0)))</f>
        <v>#REF!</v>
      </c>
      <c r="H8" s="24" t="e">
        <f>SUMIFS(#REF!,#REF!,$A8,#REF!,$B8,#REF!,CONCATENATE("&gt;=",H$1),#REF!,CONCATENATE("&lt;=",EOMONTH(H$1,0)))</f>
        <v>#REF!</v>
      </c>
      <c r="I8" s="24" t="e">
        <f>SUMIFS(#REF!,#REF!,$A8,#REF!,$B8,#REF!,CONCATENATE("&gt;=",I$1),#REF!,CONCATENATE("&lt;=",EOMONTH(I$1,0)))</f>
        <v>#REF!</v>
      </c>
      <c r="J8" s="24" t="e">
        <f>SUMIFS(#REF!,#REF!,$A8,#REF!,$B8,#REF!,CONCATENATE("&gt;=",J$1),#REF!,CONCATENATE("&lt;=",EOMONTH(J$1,0)))</f>
        <v>#REF!</v>
      </c>
      <c r="K8" s="24" t="e">
        <f>SUMIFS(#REF!,#REF!,$A8,#REF!,$B8,#REF!,CONCATENATE("&gt;=",K$1),#REF!,CONCATENATE("&lt;=",EOMONTH(K$1,0)))</f>
        <v>#REF!</v>
      </c>
      <c r="L8" s="24" t="e">
        <f>SUMIFS(#REF!,#REF!,$A8,#REF!,$B8,#REF!,CONCATENATE("&gt;=",L$1),#REF!,CONCATENATE("&lt;=",EOMONTH(L$1,0)))</f>
        <v>#REF!</v>
      </c>
      <c r="M8" s="24" t="e">
        <f>SUMIFS(#REF!,#REF!,$A8,#REF!,$B8,#REF!,CONCATENATE("&gt;=",M$1),#REF!,CONCATENATE("&lt;=",EOMONTH(M$1,0)))</f>
        <v>#REF!</v>
      </c>
      <c r="N8" s="24" t="e">
        <f>SUMIFS(#REF!,#REF!,$A8,#REF!,$B8,#REF!,CONCATENATE("&gt;=",N$1),#REF!,CONCATENATE("&lt;=",EOMONTH(N$1,0)))</f>
        <v>#REF!</v>
      </c>
      <c r="O8" s="24" t="e">
        <f>SUMIFS(#REF!,#REF!,$A8,#REF!,$B8,#REF!,CONCATENATE("&gt;=",O$1),#REF!,CONCATENATE("&lt;=",EOMONTH(O$1,0)))</f>
        <v>#REF!</v>
      </c>
      <c r="P8" s="24" t="e">
        <f>SUMIFS(#REF!,#REF!,$A8,#REF!,$B8,#REF!,CONCATENATE("&gt;=",P$1),#REF!,CONCATENATE("&lt;=",EOMONTH(P$1,0)))</f>
        <v>#REF!</v>
      </c>
      <c r="Q8" s="24" t="e">
        <f>SUMIFS(#REF!,#REF!,$A8,#REF!,$B8,#REF!,CONCATENATE("&gt;=",Q$1),#REF!,CONCATENATE("&lt;=",EOMONTH(Q$1,0)))</f>
        <v>#REF!</v>
      </c>
      <c r="R8" s="25" t="e">
        <f ca="1">SUM($F8:OFFSET($F8,0,$B$2-1))</f>
        <v>#REF!</v>
      </c>
      <c r="S8" s="24" t="e">
        <f>SUMIFS(#REF!,#REF!,$A8,#REF!,$B8,#REF!,CONCATENATE("&lt;&gt;",$D8),#REF!,CONCATENATE("&gt;=",S$1),#REF!,CONCATENATE("&lt;=",S$2))</f>
        <v>#REF!</v>
      </c>
      <c r="T8" s="24" t="e">
        <f ca="1">SUM(R8-S8)</f>
        <v>#REF!</v>
      </c>
      <c r="U8" s="26" t="e">
        <f t="shared" ref="U8:U9" si="3">IF(S8=0,0,ROUND(((T8/S8)*100),2))</f>
        <v>#REF!</v>
      </c>
      <c r="V8" s="24"/>
    </row>
    <row r="9" spans="1:23" ht="17.25" hidden="1" customHeight="1" outlineLevel="1">
      <c r="A9" s="22" t="s">
        <v>17</v>
      </c>
      <c r="B9" s="22" t="s">
        <v>14</v>
      </c>
      <c r="C9" s="22"/>
      <c r="D9" s="22" t="s">
        <v>15</v>
      </c>
      <c r="E9" s="23" t="s">
        <v>16</v>
      </c>
      <c r="F9" s="24" t="e">
        <f>SUMIFS(#REF!,#REF!,$A9,#REF!,$B9,#REF!,CONCATENATE("&gt;=",F$1),#REF!,CONCATENATE("&lt;=",EOMONTH(F$1,0)))</f>
        <v>#REF!</v>
      </c>
      <c r="G9" s="24" t="e">
        <f>SUMIFS(#REF!,#REF!,$A9,#REF!,$B9,#REF!,CONCATENATE("&gt;=",G$1),#REF!,CONCATENATE("&lt;=",EOMONTH(G$1,0)))</f>
        <v>#REF!</v>
      </c>
      <c r="H9" s="24" t="e">
        <f>SUMIFS(#REF!,#REF!,$A9,#REF!,$B9,#REF!,CONCATENATE("&gt;=",H$1),#REF!,CONCATENATE("&lt;=",EOMONTH(H$1,0)))</f>
        <v>#REF!</v>
      </c>
      <c r="I9" s="24" t="e">
        <f>SUMIFS(#REF!,#REF!,$A9,#REF!,$B9,#REF!,CONCATENATE("&gt;=",I$1),#REF!,CONCATENATE("&lt;=",EOMONTH(I$1,0)))</f>
        <v>#REF!</v>
      </c>
      <c r="J9" s="24" t="e">
        <f>SUMIFS(#REF!,#REF!,$A9,#REF!,$B9,#REF!,CONCATENATE("&gt;=",J$1),#REF!,CONCATENATE("&lt;=",EOMONTH(J$1,0)))</f>
        <v>#REF!</v>
      </c>
      <c r="K9" s="24" t="e">
        <f>SUMIFS(#REF!,#REF!,$A9,#REF!,$B9,#REF!,CONCATENATE("&gt;=",K$1),#REF!,CONCATENATE("&lt;=",EOMONTH(K$1,0)))</f>
        <v>#REF!</v>
      </c>
      <c r="L9" s="24" t="e">
        <f>SUMIFS(#REF!,#REF!,$A9,#REF!,$B9,#REF!,CONCATENATE("&gt;=",L$1),#REF!,CONCATENATE("&lt;=",EOMONTH(L$1,0)))</f>
        <v>#REF!</v>
      </c>
      <c r="M9" s="24" t="e">
        <f>SUMIFS(#REF!,#REF!,$A9,#REF!,$B9,#REF!,CONCATENATE("&gt;=",M$1),#REF!,CONCATENATE("&lt;=",EOMONTH(M$1,0)))</f>
        <v>#REF!</v>
      </c>
      <c r="N9" s="24" t="e">
        <f>SUMIFS(#REF!,#REF!,$A9,#REF!,$B9,#REF!,CONCATENATE("&gt;=",N$1),#REF!,CONCATENATE("&lt;=",EOMONTH(N$1,0)))</f>
        <v>#REF!</v>
      </c>
      <c r="O9" s="24" t="e">
        <f>SUMIFS(#REF!,#REF!,$A9,#REF!,$B9,#REF!,CONCATENATE("&gt;=",O$1),#REF!,CONCATENATE("&lt;=",EOMONTH(O$1,0)))</f>
        <v>#REF!</v>
      </c>
      <c r="P9" s="24" t="e">
        <f>SUMIFS(#REF!,#REF!,$A9,#REF!,$B9,#REF!,CONCATENATE("&gt;=",P$1),#REF!,CONCATENATE("&lt;=",EOMONTH(P$1,0)))</f>
        <v>#REF!</v>
      </c>
      <c r="Q9" s="24" t="e">
        <f>SUMIFS(#REF!,#REF!,$A9,#REF!,$B9,#REF!,CONCATENATE("&gt;=",Q$1),#REF!,CONCATENATE("&lt;=",EOMONTH(Q$1,0)))</f>
        <v>#REF!</v>
      </c>
      <c r="R9" s="25" t="e">
        <f ca="1">SUM($F9:OFFSET($F9,0,$B$2-1))</f>
        <v>#REF!</v>
      </c>
      <c r="S9" s="24" t="e">
        <f>SUMIFS(#REF!,#REF!,$A9,#REF!,$B9,#REF!,CONCATENATE("&lt;&gt;",$D9),#REF!,CONCATENATE("&gt;=",S$1),#REF!,CONCATENATE("&lt;=",S$2))</f>
        <v>#REF!</v>
      </c>
      <c r="T9" s="24" t="e">
        <f t="shared" ref="T9" ca="1" si="4">SUM(R9-S9)</f>
        <v>#REF!</v>
      </c>
      <c r="U9" s="26" t="e">
        <f t="shared" si="3"/>
        <v>#REF!</v>
      </c>
      <c r="V9" s="24"/>
    </row>
    <row r="10" spans="1:23" ht="17.25" customHeight="1" collapsed="1">
      <c r="A10" s="22"/>
      <c r="B10" s="22"/>
      <c r="C10" s="22"/>
      <c r="D10" s="22"/>
      <c r="E10" s="27" t="s">
        <v>16</v>
      </c>
      <c r="F10" s="16">
        <v>1281</v>
      </c>
      <c r="G10" s="16">
        <v>1979</v>
      </c>
      <c r="H10" s="16">
        <v>2907</v>
      </c>
      <c r="I10" s="16">
        <v>6951</v>
      </c>
      <c r="J10" s="16">
        <v>8070</v>
      </c>
      <c r="K10" s="16">
        <v>11076</v>
      </c>
      <c r="L10" s="16">
        <v>13978</v>
      </c>
      <c r="M10" s="16">
        <v>17434</v>
      </c>
      <c r="N10" s="16">
        <v>11207</v>
      </c>
      <c r="O10" s="16">
        <v>7071</v>
      </c>
      <c r="P10" s="16">
        <v>1565</v>
      </c>
      <c r="Q10" s="16">
        <v>2069</v>
      </c>
      <c r="R10" s="28">
        <v>85588</v>
      </c>
      <c r="S10" s="16">
        <v>106387</v>
      </c>
      <c r="T10" s="111">
        <v>-20899</v>
      </c>
      <c r="U10" s="74">
        <v>-19.63</v>
      </c>
      <c r="V10" s="16"/>
    </row>
    <row r="11" spans="1:23" ht="17.25" hidden="1" customHeight="1" outlineLevel="1">
      <c r="A11" s="22" t="s">
        <v>13</v>
      </c>
      <c r="B11" s="22" t="s">
        <v>18</v>
      </c>
      <c r="C11" s="22"/>
      <c r="D11" s="22" t="s">
        <v>15</v>
      </c>
      <c r="E11" s="23" t="s">
        <v>19</v>
      </c>
      <c r="F11" s="24">
        <v>1763</v>
      </c>
      <c r="G11" s="24">
        <v>1366</v>
      </c>
      <c r="H11" s="24">
        <v>1177</v>
      </c>
      <c r="I11" s="24">
        <v>2661</v>
      </c>
      <c r="J11" s="24">
        <v>2590</v>
      </c>
      <c r="K11" s="24">
        <v>2562</v>
      </c>
      <c r="L11" s="24">
        <v>5272</v>
      </c>
      <c r="M11" s="24">
        <v>5930</v>
      </c>
      <c r="N11" s="24">
        <v>2560</v>
      </c>
      <c r="O11" s="24">
        <v>1109</v>
      </c>
      <c r="P11" s="24">
        <v>1045</v>
      </c>
      <c r="Q11" s="24">
        <v>2231</v>
      </c>
      <c r="R11" s="28">
        <v>30266</v>
      </c>
      <c r="S11" s="16">
        <v>23742</v>
      </c>
      <c r="T11" s="111">
        <v>6524</v>
      </c>
      <c r="U11" s="74">
        <v>27.48</v>
      </c>
      <c r="V11" s="24"/>
    </row>
    <row r="12" spans="1:23" ht="17.25" hidden="1" customHeight="1" outlineLevel="1">
      <c r="A12" s="22" t="s">
        <v>17</v>
      </c>
      <c r="B12" s="22" t="s">
        <v>18</v>
      </c>
      <c r="C12" s="22"/>
      <c r="D12" s="22" t="s">
        <v>15</v>
      </c>
      <c r="E12" s="23" t="s">
        <v>19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8">
        <v>0</v>
      </c>
      <c r="S12" s="16">
        <v>0</v>
      </c>
      <c r="T12" s="111">
        <v>0</v>
      </c>
      <c r="U12" s="74">
        <v>0</v>
      </c>
      <c r="V12" s="24"/>
    </row>
    <row r="13" spans="1:23" ht="17.25" customHeight="1" collapsed="1">
      <c r="A13" s="22"/>
      <c r="B13" s="22"/>
      <c r="C13" s="22"/>
      <c r="D13" s="22"/>
      <c r="E13" s="27" t="s">
        <v>19</v>
      </c>
      <c r="F13" s="16">
        <v>1763</v>
      </c>
      <c r="G13" s="16">
        <v>1366</v>
      </c>
      <c r="H13" s="16">
        <v>1177</v>
      </c>
      <c r="I13" s="16">
        <v>2661</v>
      </c>
      <c r="J13" s="16">
        <v>2590</v>
      </c>
      <c r="K13" s="16">
        <v>2562</v>
      </c>
      <c r="L13" s="16">
        <v>5272</v>
      </c>
      <c r="M13" s="16">
        <v>5930</v>
      </c>
      <c r="N13" s="16">
        <v>2560</v>
      </c>
      <c r="O13" s="16">
        <v>1109</v>
      </c>
      <c r="P13" s="16">
        <v>1045</v>
      </c>
      <c r="Q13" s="16">
        <v>2231</v>
      </c>
      <c r="R13" s="28">
        <v>30266</v>
      </c>
      <c r="S13" s="16">
        <v>23742</v>
      </c>
      <c r="T13" s="111">
        <v>6524</v>
      </c>
      <c r="U13" s="74">
        <v>27.48</v>
      </c>
      <c r="V13" s="16"/>
    </row>
    <row r="14" spans="1:23" ht="17.25" hidden="1" customHeight="1" outlineLevel="1">
      <c r="A14" s="22" t="s">
        <v>13</v>
      </c>
      <c r="B14" s="22" t="s">
        <v>20</v>
      </c>
      <c r="C14" s="22"/>
      <c r="D14" s="22" t="s">
        <v>15</v>
      </c>
      <c r="E14" s="23" t="s">
        <v>21</v>
      </c>
      <c r="F14" s="24">
        <v>288</v>
      </c>
      <c r="G14" s="24">
        <v>1055</v>
      </c>
      <c r="H14" s="24">
        <v>1180</v>
      </c>
      <c r="I14" s="24">
        <v>3097</v>
      </c>
      <c r="J14" s="24">
        <v>6717</v>
      </c>
      <c r="K14" s="24">
        <v>5226</v>
      </c>
      <c r="L14" s="24">
        <v>5672</v>
      </c>
      <c r="M14" s="24">
        <v>6435</v>
      </c>
      <c r="N14" s="24">
        <v>4594</v>
      </c>
      <c r="O14" s="24">
        <v>2084</v>
      </c>
      <c r="P14" s="24">
        <v>695</v>
      </c>
      <c r="Q14" s="24">
        <v>1485</v>
      </c>
      <c r="R14" s="28">
        <v>38528</v>
      </c>
      <c r="S14" s="16">
        <v>78305</v>
      </c>
      <c r="T14" s="111">
        <v>-39777</v>
      </c>
      <c r="U14" s="74">
        <v>-50.8</v>
      </c>
      <c r="V14" s="24"/>
    </row>
    <row r="15" spans="1:23" ht="17.25" hidden="1" customHeight="1" outlineLevel="1">
      <c r="A15" s="22" t="s">
        <v>17</v>
      </c>
      <c r="B15" s="22" t="s">
        <v>20</v>
      </c>
      <c r="C15" s="22"/>
      <c r="D15" s="22" t="s">
        <v>15</v>
      </c>
      <c r="E15" s="23" t="s">
        <v>21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8">
        <v>0</v>
      </c>
      <c r="S15" s="16">
        <v>0</v>
      </c>
      <c r="T15" s="111">
        <v>0</v>
      </c>
      <c r="U15" s="74">
        <v>0</v>
      </c>
      <c r="V15" s="24"/>
    </row>
    <row r="16" spans="1:23" ht="17.25" customHeight="1" collapsed="1">
      <c r="A16" s="22"/>
      <c r="B16" s="22"/>
      <c r="C16" s="22"/>
      <c r="D16" s="22"/>
      <c r="E16" s="27" t="s">
        <v>21</v>
      </c>
      <c r="F16" s="16">
        <v>288</v>
      </c>
      <c r="G16" s="16">
        <v>1055</v>
      </c>
      <c r="H16" s="16">
        <v>1180</v>
      </c>
      <c r="I16" s="16">
        <v>3097</v>
      </c>
      <c r="J16" s="16">
        <v>6717</v>
      </c>
      <c r="K16" s="16">
        <v>5226</v>
      </c>
      <c r="L16" s="16">
        <v>5672</v>
      </c>
      <c r="M16" s="16">
        <v>6435</v>
      </c>
      <c r="N16" s="16">
        <v>4594</v>
      </c>
      <c r="O16" s="16">
        <v>2084</v>
      </c>
      <c r="P16" s="16">
        <v>695</v>
      </c>
      <c r="Q16" s="16">
        <v>1485</v>
      </c>
      <c r="R16" s="28">
        <v>38528</v>
      </c>
      <c r="S16" s="16">
        <v>78222</v>
      </c>
      <c r="T16" s="111">
        <v>-39777</v>
      </c>
      <c r="U16" s="74">
        <v>-50.8</v>
      </c>
      <c r="V16" s="16"/>
    </row>
    <row r="17" spans="1:23" ht="17.25" hidden="1" customHeight="1" outlineLevel="1">
      <c r="A17" s="22" t="s">
        <v>13</v>
      </c>
      <c r="B17" s="22" t="s">
        <v>22</v>
      </c>
      <c r="C17" s="22"/>
      <c r="D17" s="22" t="s">
        <v>15</v>
      </c>
      <c r="E17" s="23" t="s">
        <v>23</v>
      </c>
      <c r="F17" s="24">
        <v>82</v>
      </c>
      <c r="G17" s="24">
        <v>763</v>
      </c>
      <c r="H17" s="24">
        <v>673</v>
      </c>
      <c r="I17" s="24">
        <v>2239</v>
      </c>
      <c r="J17" s="24">
        <v>2860</v>
      </c>
      <c r="K17" s="24">
        <v>4432</v>
      </c>
      <c r="L17" s="24">
        <v>6243</v>
      </c>
      <c r="M17" s="24">
        <v>8742</v>
      </c>
      <c r="N17" s="24">
        <v>3851</v>
      </c>
      <c r="O17" s="24">
        <v>3431</v>
      </c>
      <c r="P17" s="24">
        <v>588</v>
      </c>
      <c r="Q17" s="24">
        <v>1467</v>
      </c>
      <c r="R17" s="28">
        <v>35371</v>
      </c>
      <c r="S17" s="16">
        <v>81331</v>
      </c>
      <c r="T17" s="111">
        <v>-45960</v>
      </c>
      <c r="U17" s="74">
        <v>-56.51</v>
      </c>
      <c r="V17" s="24"/>
    </row>
    <row r="18" spans="1:23" ht="17.25" hidden="1" customHeight="1" outlineLevel="1">
      <c r="A18" s="22" t="s">
        <v>17</v>
      </c>
      <c r="B18" s="22" t="s">
        <v>22</v>
      </c>
      <c r="C18" s="22"/>
      <c r="D18" s="22" t="s">
        <v>15</v>
      </c>
      <c r="E18" s="23" t="s">
        <v>23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8">
        <v>0</v>
      </c>
      <c r="S18" s="16">
        <v>0</v>
      </c>
      <c r="T18" s="111">
        <v>0</v>
      </c>
      <c r="U18" s="74">
        <v>0</v>
      </c>
      <c r="V18" s="24"/>
    </row>
    <row r="19" spans="1:23" ht="17.25" customHeight="1" collapsed="1">
      <c r="A19" s="22"/>
      <c r="B19" s="22"/>
      <c r="C19" s="22"/>
      <c r="D19" s="22"/>
      <c r="E19" s="27" t="s">
        <v>23</v>
      </c>
      <c r="F19" s="16">
        <v>82</v>
      </c>
      <c r="G19" s="16">
        <v>763</v>
      </c>
      <c r="H19" s="16">
        <v>673</v>
      </c>
      <c r="I19" s="16">
        <v>2239</v>
      </c>
      <c r="J19" s="16">
        <v>2860</v>
      </c>
      <c r="K19" s="16">
        <v>4432</v>
      </c>
      <c r="L19" s="16">
        <v>6243</v>
      </c>
      <c r="M19" s="16">
        <v>8742</v>
      </c>
      <c r="N19" s="16">
        <v>3851</v>
      </c>
      <c r="O19" s="16">
        <v>3431</v>
      </c>
      <c r="P19" s="16">
        <v>588</v>
      </c>
      <c r="Q19" s="16">
        <v>1467</v>
      </c>
      <c r="R19" s="28">
        <v>35371</v>
      </c>
      <c r="S19" s="16">
        <v>81231</v>
      </c>
      <c r="T19" s="111">
        <v>-45960</v>
      </c>
      <c r="U19" s="74">
        <v>-56.51</v>
      </c>
      <c r="V19" s="16"/>
    </row>
    <row r="20" spans="1:23" ht="17.25" hidden="1" customHeight="1" outlineLevel="1">
      <c r="A20" s="22" t="s">
        <v>13</v>
      </c>
      <c r="B20" s="22" t="s">
        <v>24</v>
      </c>
      <c r="C20" s="22"/>
      <c r="D20" s="22" t="s">
        <v>15</v>
      </c>
      <c r="E20" s="23" t="s">
        <v>25</v>
      </c>
      <c r="F20" s="24">
        <v>327</v>
      </c>
      <c r="G20" s="24">
        <v>424</v>
      </c>
      <c r="H20" s="24">
        <v>278</v>
      </c>
      <c r="I20" s="24">
        <v>4126</v>
      </c>
      <c r="J20" s="24">
        <v>3386</v>
      </c>
      <c r="K20" s="24">
        <v>3230</v>
      </c>
      <c r="L20" s="24">
        <v>5530</v>
      </c>
      <c r="M20" s="24">
        <v>7870</v>
      </c>
      <c r="N20" s="24">
        <v>4764</v>
      </c>
      <c r="O20" s="24">
        <v>334</v>
      </c>
      <c r="P20" s="24">
        <v>0</v>
      </c>
      <c r="Q20" s="24">
        <v>0</v>
      </c>
      <c r="R20" s="28">
        <v>30269</v>
      </c>
      <c r="S20" s="16">
        <v>0</v>
      </c>
      <c r="T20" s="111">
        <v>30269</v>
      </c>
      <c r="U20" s="74">
        <v>0</v>
      </c>
      <c r="V20" s="24"/>
    </row>
    <row r="21" spans="1:23" ht="17.25" hidden="1" customHeight="1" outlineLevel="1">
      <c r="A21" s="22" t="s">
        <v>17</v>
      </c>
      <c r="B21" s="22" t="s">
        <v>24</v>
      </c>
      <c r="C21" s="22"/>
      <c r="D21" s="22" t="s">
        <v>15</v>
      </c>
      <c r="E21" s="23" t="s">
        <v>25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8">
        <v>0</v>
      </c>
      <c r="S21" s="16">
        <v>0</v>
      </c>
      <c r="T21" s="111">
        <v>0</v>
      </c>
      <c r="U21" s="74">
        <v>0</v>
      </c>
      <c r="V21" s="24"/>
    </row>
    <row r="22" spans="1:23" ht="17.25" customHeight="1" collapsed="1">
      <c r="B22" s="22"/>
      <c r="C22" s="22"/>
      <c r="E22" s="27" t="s">
        <v>25</v>
      </c>
      <c r="F22" s="16">
        <v>327</v>
      </c>
      <c r="G22" s="16">
        <v>424</v>
      </c>
      <c r="H22" s="16">
        <v>278</v>
      </c>
      <c r="I22" s="16">
        <v>4126</v>
      </c>
      <c r="J22" s="16">
        <v>3386</v>
      </c>
      <c r="K22" s="16">
        <v>3230</v>
      </c>
      <c r="L22" s="16">
        <v>5530</v>
      </c>
      <c r="M22" s="16">
        <v>7870</v>
      </c>
      <c r="N22" s="16">
        <v>4764</v>
      </c>
      <c r="O22" s="16">
        <v>334</v>
      </c>
      <c r="P22" s="16">
        <v>0</v>
      </c>
      <c r="Q22" s="16">
        <v>0</v>
      </c>
      <c r="R22" s="28">
        <v>30269</v>
      </c>
      <c r="S22" s="16">
        <v>0</v>
      </c>
      <c r="T22" s="111">
        <v>30269</v>
      </c>
      <c r="U22" s="74">
        <v>0</v>
      </c>
      <c r="V22" s="16"/>
    </row>
    <row r="23" spans="1:23" ht="17.25" hidden="1" customHeight="1" outlineLevel="1">
      <c r="A23" s="22" t="s">
        <v>13</v>
      </c>
      <c r="B23" s="22" t="s">
        <v>26</v>
      </c>
      <c r="C23" s="22"/>
      <c r="D23" s="22" t="s">
        <v>15</v>
      </c>
      <c r="E23" s="23" t="s">
        <v>27</v>
      </c>
      <c r="F23" s="24">
        <v>0</v>
      </c>
      <c r="G23" s="24">
        <v>0</v>
      </c>
      <c r="H23" s="24">
        <v>0</v>
      </c>
      <c r="I23" s="24">
        <v>0</v>
      </c>
      <c r="J23" s="24">
        <v>670</v>
      </c>
      <c r="K23" s="24">
        <v>1158</v>
      </c>
      <c r="L23" s="24">
        <v>1001</v>
      </c>
      <c r="M23" s="24">
        <v>2110</v>
      </c>
      <c r="N23" s="24">
        <v>933</v>
      </c>
      <c r="O23" s="24">
        <v>0</v>
      </c>
      <c r="P23" s="24">
        <v>0</v>
      </c>
      <c r="Q23" s="24">
        <v>0</v>
      </c>
      <c r="R23" s="28">
        <v>5872</v>
      </c>
      <c r="S23" s="16">
        <v>19739</v>
      </c>
      <c r="T23" s="111">
        <v>-13867</v>
      </c>
      <c r="U23" s="74">
        <v>-70.25</v>
      </c>
      <c r="V23" s="24"/>
    </row>
    <row r="24" spans="1:23" ht="17.25" hidden="1" customHeight="1" outlineLevel="1">
      <c r="A24" s="22" t="s">
        <v>17</v>
      </c>
      <c r="B24" s="22" t="s">
        <v>26</v>
      </c>
      <c r="C24" s="22"/>
      <c r="D24" s="22" t="s">
        <v>15</v>
      </c>
      <c r="E24" s="23" t="s">
        <v>27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8">
        <v>0</v>
      </c>
      <c r="S24" s="16">
        <v>0</v>
      </c>
      <c r="T24" s="111">
        <v>0</v>
      </c>
      <c r="U24" s="74">
        <v>0</v>
      </c>
      <c r="V24" s="24"/>
    </row>
    <row r="25" spans="1:23" ht="17.25" customHeight="1" collapsed="1" thickBot="1">
      <c r="B25" s="22"/>
      <c r="C25" s="22"/>
      <c r="E25" s="27" t="s">
        <v>27</v>
      </c>
      <c r="F25" s="16">
        <v>0</v>
      </c>
      <c r="G25" s="16">
        <v>0</v>
      </c>
      <c r="H25" s="16">
        <v>0</v>
      </c>
      <c r="I25" s="16">
        <v>0</v>
      </c>
      <c r="J25" s="16">
        <v>670</v>
      </c>
      <c r="K25" s="16">
        <v>1158</v>
      </c>
      <c r="L25" s="16">
        <v>1001</v>
      </c>
      <c r="M25" s="16">
        <v>2110</v>
      </c>
      <c r="N25" s="16">
        <v>933</v>
      </c>
      <c r="O25" s="16">
        <v>0</v>
      </c>
      <c r="P25" s="16">
        <v>0</v>
      </c>
      <c r="Q25" s="16">
        <v>0</v>
      </c>
      <c r="R25" s="28">
        <v>5872</v>
      </c>
      <c r="S25" s="16">
        <v>19739</v>
      </c>
      <c r="T25" s="111">
        <v>-13867</v>
      </c>
      <c r="U25" s="74">
        <v>-70.25</v>
      </c>
      <c r="V25" s="16"/>
    </row>
    <row r="26" spans="1:23" ht="17.25" customHeight="1" thickBot="1">
      <c r="B26" s="22"/>
      <c r="C26" s="22"/>
      <c r="E26" s="30" t="s">
        <v>28</v>
      </c>
      <c r="F26" s="31">
        <v>3741</v>
      </c>
      <c r="G26" s="112">
        <v>5587</v>
      </c>
      <c r="H26" s="112">
        <v>6215</v>
      </c>
      <c r="I26" s="112">
        <v>19074</v>
      </c>
      <c r="J26" s="112">
        <v>24293</v>
      </c>
      <c r="K26" s="33">
        <v>27684</v>
      </c>
      <c r="L26" s="33">
        <v>37696</v>
      </c>
      <c r="M26" s="33">
        <v>48521</v>
      </c>
      <c r="N26" s="33">
        <v>27909</v>
      </c>
      <c r="O26" s="33">
        <v>14029</v>
      </c>
      <c r="P26" s="33">
        <v>3893</v>
      </c>
      <c r="Q26" s="33">
        <v>7252</v>
      </c>
      <c r="R26" s="34">
        <v>225894</v>
      </c>
      <c r="S26" s="31">
        <v>309321</v>
      </c>
      <c r="T26" s="113">
        <v>-83710</v>
      </c>
      <c r="U26" s="110">
        <v>-27.04</v>
      </c>
      <c r="V26" s="16"/>
      <c r="W26" s="99">
        <f>R39-S26</f>
        <v>0</v>
      </c>
    </row>
    <row r="27" spans="1:23" ht="17.25" hidden="1" customHeight="1" outlineLevel="1">
      <c r="A27" s="22" t="s">
        <v>13</v>
      </c>
      <c r="B27" s="22" t="s">
        <v>14</v>
      </c>
      <c r="C27" s="22"/>
      <c r="D27" s="22" t="s">
        <v>15</v>
      </c>
      <c r="E27" s="23" t="s">
        <v>16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v>1680</v>
      </c>
      <c r="R27" s="25">
        <v>42077</v>
      </c>
      <c r="S27" s="24" t="e">
        <v>#REF!</v>
      </c>
      <c r="T27" s="24" t="e">
        <v>#REF!</v>
      </c>
      <c r="U27" s="74" t="e">
        <v>#REF!</v>
      </c>
      <c r="V27" s="24"/>
    </row>
    <row r="28" spans="1:23" ht="17.25" hidden="1" customHeight="1" outlineLevel="1">
      <c r="A28" s="22" t="s">
        <v>17</v>
      </c>
      <c r="B28" s="22" t="s">
        <v>14</v>
      </c>
      <c r="C28" s="22"/>
      <c r="D28" s="22" t="s">
        <v>15</v>
      </c>
      <c r="E28" s="23" t="s">
        <v>16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0</v>
      </c>
      <c r="R28" s="25">
        <v>0</v>
      </c>
      <c r="S28" s="24" t="e">
        <v>#REF!</v>
      </c>
      <c r="T28" s="24" t="e">
        <v>#REF!</v>
      </c>
      <c r="U28" s="74" t="e">
        <v>#REF!</v>
      </c>
      <c r="V28" s="24"/>
    </row>
    <row r="29" spans="1:23" ht="17.25" hidden="1" customHeight="1" outlineLevel="1">
      <c r="A29" s="22" t="s">
        <v>13</v>
      </c>
      <c r="B29" s="22" t="s">
        <v>18</v>
      </c>
      <c r="C29" s="22"/>
      <c r="D29" s="22" t="s">
        <v>15</v>
      </c>
      <c r="E29" s="23" t="s">
        <v>19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v>2016</v>
      </c>
      <c r="R29" s="25">
        <v>18582</v>
      </c>
      <c r="S29" s="24" t="e">
        <v>#REF!</v>
      </c>
      <c r="T29" s="24" t="e">
        <v>#REF!</v>
      </c>
      <c r="U29" s="74" t="e">
        <v>#REF!</v>
      </c>
      <c r="V29" s="24"/>
    </row>
    <row r="30" spans="1:23" ht="17.25" hidden="1" customHeight="1" outlineLevel="1">
      <c r="A30" s="22" t="s">
        <v>17</v>
      </c>
      <c r="B30" s="22" t="s">
        <v>18</v>
      </c>
      <c r="C30" s="22"/>
      <c r="D30" s="22" t="s">
        <v>15</v>
      </c>
      <c r="E30" s="23" t="s">
        <v>19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v>0</v>
      </c>
      <c r="R30" s="25">
        <v>0</v>
      </c>
      <c r="S30" s="24" t="e">
        <v>#REF!</v>
      </c>
      <c r="T30" s="24" t="e">
        <v>#REF!</v>
      </c>
      <c r="U30" s="74" t="e">
        <v>#REF!</v>
      </c>
      <c r="V30" s="24"/>
    </row>
    <row r="31" spans="1:23" ht="17.25" hidden="1" customHeight="1" outlineLevel="1">
      <c r="A31" s="22" t="s">
        <v>13</v>
      </c>
      <c r="B31" s="22" t="s">
        <v>20</v>
      </c>
      <c r="C31" s="22"/>
      <c r="D31" s="22" t="s">
        <v>15</v>
      </c>
      <c r="E31" s="23" t="s">
        <v>21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441</v>
      </c>
      <c r="R31" s="25">
        <v>6479</v>
      </c>
      <c r="S31" s="24" t="e">
        <v>#REF!</v>
      </c>
      <c r="T31" s="24" t="e">
        <v>#REF!</v>
      </c>
      <c r="U31" s="74" t="e">
        <v>#REF!</v>
      </c>
      <c r="V31" s="24"/>
    </row>
    <row r="32" spans="1:23" ht="17.25" hidden="1" customHeight="1" outlineLevel="1">
      <c r="A32" s="22" t="s">
        <v>17</v>
      </c>
      <c r="B32" s="22" t="s">
        <v>20</v>
      </c>
      <c r="C32" s="22"/>
      <c r="D32" s="22" t="s">
        <v>15</v>
      </c>
      <c r="E32" s="23" t="s">
        <v>21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0</v>
      </c>
      <c r="R32" s="25">
        <v>0</v>
      </c>
      <c r="S32" s="24" t="e">
        <v>#REF!</v>
      </c>
      <c r="T32" s="24" t="e">
        <v>#REF!</v>
      </c>
      <c r="U32" s="74" t="e">
        <v>#REF!</v>
      </c>
      <c r="V32" s="24"/>
    </row>
    <row r="33" spans="1:22" ht="17.25" hidden="1" customHeight="1" outlineLevel="1">
      <c r="A33" s="22" t="s">
        <v>13</v>
      </c>
      <c r="B33" s="22" t="s">
        <v>22</v>
      </c>
      <c r="C33" s="22"/>
      <c r="D33" s="22" t="s">
        <v>15</v>
      </c>
      <c r="E33" s="23" t="s">
        <v>23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>
        <v>245</v>
      </c>
      <c r="R33" s="25">
        <v>6057</v>
      </c>
      <c r="S33" s="24" t="e">
        <v>#REF!</v>
      </c>
      <c r="T33" s="24" t="e">
        <v>#REF!</v>
      </c>
      <c r="U33" s="74" t="e">
        <v>#REF!</v>
      </c>
      <c r="V33" s="24"/>
    </row>
    <row r="34" spans="1:22" ht="17.25" hidden="1" customHeight="1" outlineLevel="1">
      <c r="A34" s="22" t="s">
        <v>17</v>
      </c>
      <c r="B34" s="22" t="s">
        <v>22</v>
      </c>
      <c r="C34" s="22"/>
      <c r="D34" s="22" t="s">
        <v>15</v>
      </c>
      <c r="E34" s="23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0</v>
      </c>
      <c r="R34" s="25">
        <v>0</v>
      </c>
      <c r="S34" s="24" t="e">
        <v>#REF!</v>
      </c>
      <c r="T34" s="24" t="e">
        <v>#REF!</v>
      </c>
      <c r="U34" s="74" t="e">
        <v>#REF!</v>
      </c>
      <c r="V34" s="24"/>
    </row>
    <row r="35" spans="1:22" ht="17.25" hidden="1" customHeight="1" outlineLevel="1">
      <c r="A35" s="22" t="s">
        <v>13</v>
      </c>
      <c r="B35" s="22" t="s">
        <v>24</v>
      </c>
      <c r="C35" s="22"/>
      <c r="D35" s="22" t="s">
        <v>15</v>
      </c>
      <c r="E35" s="23" t="s">
        <v>23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0</v>
      </c>
      <c r="R35" s="25">
        <v>0</v>
      </c>
      <c r="S35" s="24" t="e">
        <v>#REF!</v>
      </c>
      <c r="T35" s="24" t="e">
        <v>#REF!</v>
      </c>
      <c r="U35" s="74" t="e">
        <v>#REF!</v>
      </c>
      <c r="V35" s="24"/>
    </row>
    <row r="36" spans="1:22" ht="17.25" hidden="1" customHeight="1" outlineLevel="1">
      <c r="A36" s="22" t="s">
        <v>17</v>
      </c>
      <c r="B36" s="22" t="s">
        <v>24</v>
      </c>
      <c r="C36" s="22"/>
      <c r="D36" s="22" t="s">
        <v>15</v>
      </c>
      <c r="E36" s="23" t="s">
        <v>23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0</v>
      </c>
      <c r="R36" s="25">
        <v>0</v>
      </c>
      <c r="S36" s="24" t="e">
        <v>#REF!</v>
      </c>
      <c r="T36" s="24" t="e">
        <v>#REF!</v>
      </c>
      <c r="U36" s="74" t="e">
        <v>#REF!</v>
      </c>
      <c r="V36" s="24"/>
    </row>
    <row r="37" spans="1:22" ht="17.25" hidden="1" customHeight="1" outlineLevel="1">
      <c r="A37" s="22" t="s">
        <v>13</v>
      </c>
      <c r="B37" s="22" t="s">
        <v>26</v>
      </c>
      <c r="C37" s="22"/>
      <c r="D37" s="22" t="s">
        <v>15</v>
      </c>
      <c r="E37" s="23" t="s">
        <v>27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0</v>
      </c>
      <c r="R37" s="25">
        <v>0</v>
      </c>
      <c r="S37" s="24" t="e">
        <v>#REF!</v>
      </c>
      <c r="T37" s="24" t="e">
        <v>#REF!</v>
      </c>
      <c r="U37" s="74" t="e">
        <v>#REF!</v>
      </c>
      <c r="V37" s="24"/>
    </row>
    <row r="38" spans="1:22" ht="17.25" hidden="1" customHeight="1" outlineLevel="1" thickBot="1">
      <c r="A38" s="22" t="s">
        <v>17</v>
      </c>
      <c r="B38" s="22" t="s">
        <v>26</v>
      </c>
      <c r="C38" s="22"/>
      <c r="D38" s="22" t="s">
        <v>15</v>
      </c>
      <c r="E38" s="23" t="s">
        <v>27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v>0</v>
      </c>
      <c r="R38" s="25">
        <v>0</v>
      </c>
      <c r="S38" s="24" t="e">
        <v>#REF!</v>
      </c>
      <c r="T38" s="24" t="e">
        <v>#REF!</v>
      </c>
      <c r="U38" s="74" t="e">
        <v>#REF!</v>
      </c>
      <c r="V38" s="24"/>
    </row>
    <row r="39" spans="1:22" ht="17.25" customHeight="1" collapsed="1" thickBot="1">
      <c r="B39" s="22"/>
      <c r="C39" s="22"/>
      <c r="E39" s="96">
        <v>2019</v>
      </c>
      <c r="F39" s="36">
        <v>5049</v>
      </c>
      <c r="G39" s="36">
        <v>9153</v>
      </c>
      <c r="H39" s="36">
        <v>11177</v>
      </c>
      <c r="I39" s="36">
        <v>30034</v>
      </c>
      <c r="J39" s="36">
        <v>38920</v>
      </c>
      <c r="K39" s="36">
        <v>40653</v>
      </c>
      <c r="L39" s="36">
        <v>51484</v>
      </c>
      <c r="M39" s="36">
        <v>62928</v>
      </c>
      <c r="N39" s="36">
        <v>31875</v>
      </c>
      <c r="O39" s="36">
        <v>16824</v>
      </c>
      <c r="P39" s="36">
        <v>5248</v>
      </c>
      <c r="Q39" s="36">
        <v>5976</v>
      </c>
      <c r="R39" s="97">
        <v>309321</v>
      </c>
      <c r="S39" s="37"/>
      <c r="T39" s="38"/>
      <c r="U39" s="39"/>
      <c r="V39" s="40"/>
    </row>
    <row r="40" spans="1:22" ht="17.25" customHeight="1">
      <c r="B40" s="22"/>
      <c r="C40" s="22"/>
      <c r="E40" s="41" t="s">
        <v>29</v>
      </c>
      <c r="F40" s="42">
        <v>-1308</v>
      </c>
      <c r="G40" s="42">
        <v>-3566</v>
      </c>
      <c r="H40" s="42">
        <v>-4962</v>
      </c>
      <c r="I40" s="42">
        <v>-10960</v>
      </c>
      <c r="J40" s="42">
        <v>-14627</v>
      </c>
      <c r="K40" s="42">
        <v>-13072</v>
      </c>
      <c r="L40" s="42">
        <v>-13788</v>
      </c>
      <c r="M40" s="42">
        <v>-14407</v>
      </c>
      <c r="N40" s="42">
        <v>-3966</v>
      </c>
      <c r="O40" s="42">
        <v>0</v>
      </c>
      <c r="P40" s="42">
        <v>0</v>
      </c>
      <c r="Q40" s="42">
        <v>2870</v>
      </c>
      <c r="R40" s="42">
        <v>152699</v>
      </c>
      <c r="S40" s="43"/>
      <c r="T40" s="44"/>
      <c r="U40" s="45"/>
      <c r="V40" s="40"/>
    </row>
    <row r="41" spans="1:22" ht="17.25" customHeight="1" thickBot="1">
      <c r="B41" s="22"/>
      <c r="C41" s="22"/>
      <c r="E41" s="46" t="s">
        <v>12</v>
      </c>
      <c r="F41" s="47">
        <v>-25.91</v>
      </c>
      <c r="G41" s="47">
        <v>-38.96</v>
      </c>
      <c r="H41" s="47">
        <v>-44.39</v>
      </c>
      <c r="I41" s="47">
        <v>-36.49</v>
      </c>
      <c r="J41" s="47">
        <v>-37.58</v>
      </c>
      <c r="K41" s="47">
        <v>-32.07</v>
      </c>
      <c r="L41" s="47">
        <v>-26.78</v>
      </c>
      <c r="M41" s="47">
        <v>-22.89</v>
      </c>
      <c r="N41" s="47">
        <v>-12.44</v>
      </c>
      <c r="O41" s="47">
        <v>0</v>
      </c>
      <c r="P41" s="47">
        <v>0</v>
      </c>
      <c r="Q41" s="47">
        <v>65.5</v>
      </c>
      <c r="R41" s="48">
        <v>208.62</v>
      </c>
      <c r="S41" s="49"/>
      <c r="T41" s="50"/>
      <c r="U41" s="51"/>
      <c r="V41" s="40"/>
    </row>
    <row r="42" spans="1:22" ht="17.25" hidden="1" customHeight="1" outlineLevel="1">
      <c r="A42" s="22" t="s">
        <v>13</v>
      </c>
      <c r="B42" s="22" t="s">
        <v>30</v>
      </c>
      <c r="C42" s="22"/>
      <c r="D42" s="22" t="s">
        <v>15</v>
      </c>
      <c r="E42" s="23" t="s">
        <v>30</v>
      </c>
      <c r="F42" s="24" t="e">
        <v>#REF!</v>
      </c>
      <c r="G42" s="24" t="e">
        <v>#REF!</v>
      </c>
      <c r="H42" s="24" t="e">
        <v>#REF!</v>
      </c>
      <c r="I42" s="24" t="e">
        <v>#REF!</v>
      </c>
      <c r="J42" s="24" t="e">
        <v>#REF!</v>
      </c>
      <c r="K42" s="24" t="e">
        <v>#REF!</v>
      </c>
      <c r="L42" s="24" t="e">
        <v>#REF!</v>
      </c>
      <c r="M42" s="24" t="e">
        <v>#REF!</v>
      </c>
      <c r="N42" s="24" t="e">
        <v>#REF!</v>
      </c>
      <c r="O42" s="24" t="e">
        <v>#REF!</v>
      </c>
      <c r="P42" s="24" t="e">
        <v>#REF!</v>
      </c>
      <c r="Q42" s="24">
        <v>1712</v>
      </c>
      <c r="R42" s="25">
        <v>79181</v>
      </c>
      <c r="S42" s="24" t="e">
        <v>#REF!</v>
      </c>
      <c r="T42" s="24" t="e">
        <v>#REF!</v>
      </c>
      <c r="U42" s="26" t="e">
        <v>#REF!</v>
      </c>
      <c r="V42" s="24"/>
    </row>
    <row r="43" spans="1:22" ht="17.25" hidden="1" customHeight="1" outlineLevel="1">
      <c r="A43" s="22" t="s">
        <v>17</v>
      </c>
      <c r="B43" s="22" t="s">
        <v>30</v>
      </c>
      <c r="C43" s="22"/>
      <c r="D43" s="22" t="s">
        <v>15</v>
      </c>
      <c r="E43" s="23" t="s">
        <v>30</v>
      </c>
      <c r="F43" s="24" t="e">
        <v>#REF!</v>
      </c>
      <c r="G43" s="24" t="e">
        <v>#REF!</v>
      </c>
      <c r="H43" s="24" t="e">
        <v>#REF!</v>
      </c>
      <c r="I43" s="24" t="e">
        <v>#REF!</v>
      </c>
      <c r="J43" s="24" t="e">
        <v>#REF!</v>
      </c>
      <c r="K43" s="24" t="e">
        <v>#REF!</v>
      </c>
      <c r="L43" s="24" t="e">
        <v>#REF!</v>
      </c>
      <c r="M43" s="24" t="e">
        <v>#REF!</v>
      </c>
      <c r="N43" s="24" t="e">
        <v>#REF!</v>
      </c>
      <c r="O43" s="24" t="e">
        <v>#REF!</v>
      </c>
      <c r="P43" s="24" t="e">
        <v>#REF!</v>
      </c>
      <c r="Q43" s="24">
        <v>0</v>
      </c>
      <c r="R43" s="25">
        <v>0</v>
      </c>
      <c r="S43" s="24" t="e">
        <v>#REF!</v>
      </c>
      <c r="T43" s="24" t="e">
        <v>#REF!</v>
      </c>
      <c r="U43" s="26" t="e">
        <v>#REF!</v>
      </c>
      <c r="V43" s="24"/>
    </row>
    <row r="44" spans="1:22" ht="17.25" customHeight="1" collapsed="1">
      <c r="B44" s="22"/>
      <c r="C44" s="22"/>
      <c r="E44" s="27" t="s">
        <v>30</v>
      </c>
      <c r="F44" s="16">
        <v>731</v>
      </c>
      <c r="G44" s="16">
        <v>948</v>
      </c>
      <c r="H44" s="40">
        <v>2036</v>
      </c>
      <c r="I44" s="16">
        <v>6236</v>
      </c>
      <c r="J44" s="52">
        <v>6157</v>
      </c>
      <c r="K44" s="16">
        <v>12274</v>
      </c>
      <c r="L44" s="40">
        <v>17673</v>
      </c>
      <c r="M44" s="40">
        <v>18176</v>
      </c>
      <c r="N44" s="52">
        <v>8624</v>
      </c>
      <c r="O44" s="40">
        <v>3111</v>
      </c>
      <c r="P44" s="53">
        <v>1503</v>
      </c>
      <c r="Q44" s="40">
        <v>1712</v>
      </c>
      <c r="R44" s="100">
        <v>79181</v>
      </c>
      <c r="S44" s="9">
        <v>72239</v>
      </c>
      <c r="T44" s="116">
        <v>6942</v>
      </c>
      <c r="U44" s="21">
        <v>9.61</v>
      </c>
      <c r="V44" s="16"/>
    </row>
    <row r="45" spans="1:22" ht="17.25" hidden="1" customHeight="1" outlineLevel="1">
      <c r="A45" s="22" t="s">
        <v>13</v>
      </c>
      <c r="B45" s="22" t="s">
        <v>31</v>
      </c>
      <c r="C45" s="22"/>
      <c r="D45" s="22" t="s">
        <v>15</v>
      </c>
      <c r="E45" s="23" t="s">
        <v>32</v>
      </c>
      <c r="F45" s="24">
        <v>634</v>
      </c>
      <c r="G45" s="24">
        <v>711</v>
      </c>
      <c r="H45" s="24">
        <v>1083</v>
      </c>
      <c r="I45" s="24">
        <v>3839</v>
      </c>
      <c r="J45" s="24">
        <v>8878</v>
      </c>
      <c r="K45" s="24">
        <v>7555</v>
      </c>
      <c r="L45" s="24">
        <v>10807</v>
      </c>
      <c r="M45" s="24">
        <v>11062</v>
      </c>
      <c r="N45" s="24">
        <v>5594</v>
      </c>
      <c r="O45" s="24">
        <v>2527</v>
      </c>
      <c r="P45" s="24">
        <v>914</v>
      </c>
      <c r="Q45" s="24">
        <v>975</v>
      </c>
      <c r="R45" s="100">
        <v>54579</v>
      </c>
      <c r="S45" s="117">
        <v>53128</v>
      </c>
      <c r="T45" s="111">
        <v>1451</v>
      </c>
      <c r="U45" s="21">
        <v>2.73</v>
      </c>
      <c r="V45" s="24"/>
    </row>
    <row r="46" spans="1:22" ht="17.25" hidden="1" customHeight="1" outlineLevel="1">
      <c r="A46" s="22" t="s">
        <v>17</v>
      </c>
      <c r="B46" s="22" t="s">
        <v>31</v>
      </c>
      <c r="C46" s="22"/>
      <c r="D46" s="22" t="s">
        <v>15</v>
      </c>
      <c r="E46" s="23" t="s">
        <v>32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100">
        <v>0</v>
      </c>
      <c r="S46" s="117">
        <v>0</v>
      </c>
      <c r="T46" s="111">
        <v>0</v>
      </c>
      <c r="U46" s="21">
        <v>0</v>
      </c>
      <c r="V46" s="24"/>
    </row>
    <row r="47" spans="1:22" ht="17.25" customHeight="1" collapsed="1">
      <c r="B47" s="22"/>
      <c r="C47" s="22"/>
      <c r="E47" s="27" t="s">
        <v>32</v>
      </c>
      <c r="F47" s="16">
        <v>634</v>
      </c>
      <c r="G47" s="16">
        <v>711</v>
      </c>
      <c r="H47" s="40">
        <v>1083</v>
      </c>
      <c r="I47" s="16">
        <v>3839</v>
      </c>
      <c r="J47" s="52">
        <v>8878</v>
      </c>
      <c r="K47" s="16">
        <v>7555</v>
      </c>
      <c r="L47" s="40">
        <v>10807</v>
      </c>
      <c r="M47" s="40">
        <v>11062</v>
      </c>
      <c r="N47" s="52">
        <v>5594</v>
      </c>
      <c r="O47" s="40">
        <v>2527</v>
      </c>
      <c r="P47" s="53">
        <v>914</v>
      </c>
      <c r="Q47" s="40">
        <v>975</v>
      </c>
      <c r="R47" s="100">
        <v>54579</v>
      </c>
      <c r="S47" s="118">
        <v>53128</v>
      </c>
      <c r="T47" s="111">
        <v>1451</v>
      </c>
      <c r="U47" s="29">
        <v>2.73</v>
      </c>
      <c r="V47" s="16"/>
    </row>
    <row r="48" spans="1:22" ht="17.25" hidden="1" customHeight="1" outlineLevel="1">
      <c r="A48" s="22" t="s">
        <v>13</v>
      </c>
      <c r="B48" s="22" t="s">
        <v>33</v>
      </c>
      <c r="C48" s="22"/>
      <c r="D48" s="22" t="s">
        <v>15</v>
      </c>
      <c r="E48" s="23" t="s">
        <v>34</v>
      </c>
      <c r="F48" s="24">
        <v>0</v>
      </c>
      <c r="G48" s="24">
        <v>0</v>
      </c>
      <c r="H48" s="24">
        <v>13</v>
      </c>
      <c r="I48" s="24">
        <v>257</v>
      </c>
      <c r="J48" s="24">
        <v>0</v>
      </c>
      <c r="K48" s="24">
        <v>71</v>
      </c>
      <c r="L48" s="24">
        <v>733</v>
      </c>
      <c r="M48" s="24">
        <v>614</v>
      </c>
      <c r="N48" s="24">
        <v>266</v>
      </c>
      <c r="O48" s="24">
        <v>55</v>
      </c>
      <c r="P48" s="24">
        <v>0</v>
      </c>
      <c r="Q48" s="24">
        <v>0</v>
      </c>
      <c r="R48" s="100">
        <v>2009</v>
      </c>
      <c r="S48" s="117">
        <v>5117</v>
      </c>
      <c r="T48" s="111">
        <v>-3108</v>
      </c>
      <c r="U48" s="29">
        <v>-60.74</v>
      </c>
      <c r="V48" s="24"/>
    </row>
    <row r="49" spans="1:23" ht="17.25" hidden="1" customHeight="1" outlineLevel="1">
      <c r="A49" s="22" t="s">
        <v>17</v>
      </c>
      <c r="B49" s="22" t="s">
        <v>33</v>
      </c>
      <c r="C49" s="22"/>
      <c r="D49" s="22" t="s">
        <v>15</v>
      </c>
      <c r="E49" s="23" t="s">
        <v>34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100">
        <v>0</v>
      </c>
      <c r="S49" s="117">
        <v>0</v>
      </c>
      <c r="T49" s="111">
        <v>0</v>
      </c>
      <c r="U49" s="29">
        <v>0</v>
      </c>
      <c r="V49" s="24"/>
    </row>
    <row r="50" spans="1:23" ht="17.25" customHeight="1" collapsed="1" thickBot="1">
      <c r="B50" s="22"/>
      <c r="C50" s="22"/>
      <c r="E50" s="54" t="s">
        <v>34</v>
      </c>
      <c r="F50" s="16">
        <v>0</v>
      </c>
      <c r="G50" s="16">
        <v>0</v>
      </c>
      <c r="H50" s="40">
        <v>13</v>
      </c>
      <c r="I50" s="16">
        <v>257</v>
      </c>
      <c r="J50" s="52">
        <v>0</v>
      </c>
      <c r="K50" s="16">
        <v>71</v>
      </c>
      <c r="L50" s="40">
        <v>733</v>
      </c>
      <c r="M50" s="40">
        <v>614</v>
      </c>
      <c r="N50" s="52">
        <v>266</v>
      </c>
      <c r="O50" s="40">
        <v>55</v>
      </c>
      <c r="P50" s="53">
        <v>0</v>
      </c>
      <c r="Q50" s="40">
        <v>0</v>
      </c>
      <c r="R50" s="100">
        <v>2009</v>
      </c>
      <c r="S50" s="119">
        <v>5117</v>
      </c>
      <c r="T50" s="114">
        <v>-3108</v>
      </c>
      <c r="U50" s="101">
        <v>-60.74</v>
      </c>
      <c r="V50" s="16"/>
    </row>
    <row r="51" spans="1:23" ht="17.25" customHeight="1" thickBot="1">
      <c r="B51" s="22"/>
      <c r="C51" s="22"/>
      <c r="E51" s="115" t="s">
        <v>35</v>
      </c>
      <c r="F51" s="31">
        <v>1365</v>
      </c>
      <c r="G51" s="33">
        <v>1659</v>
      </c>
      <c r="H51" s="33">
        <v>3132</v>
      </c>
      <c r="I51" s="33">
        <v>10332</v>
      </c>
      <c r="J51" s="33">
        <v>15035</v>
      </c>
      <c r="K51" s="33">
        <v>19900</v>
      </c>
      <c r="L51" s="33">
        <v>29213</v>
      </c>
      <c r="M51" s="33">
        <v>29852</v>
      </c>
      <c r="N51" s="33">
        <v>14484</v>
      </c>
      <c r="O51" s="33">
        <v>5693</v>
      </c>
      <c r="P51" s="33">
        <v>2417</v>
      </c>
      <c r="Q51" s="35">
        <v>2687</v>
      </c>
      <c r="R51" s="34">
        <v>135769</v>
      </c>
      <c r="S51" s="100">
        <v>130484</v>
      </c>
      <c r="T51" s="114">
        <v>5285</v>
      </c>
      <c r="U51" s="101">
        <v>4.05</v>
      </c>
      <c r="V51" s="16"/>
      <c r="W51" s="99">
        <f>R58-S51</f>
        <v>0</v>
      </c>
    </row>
    <row r="52" spans="1:23" ht="17.25" hidden="1" customHeight="1" outlineLevel="1">
      <c r="A52" s="22" t="s">
        <v>13</v>
      </c>
      <c r="B52" s="22" t="s">
        <v>30</v>
      </c>
      <c r="C52" s="22"/>
      <c r="D52" s="22" t="s">
        <v>15</v>
      </c>
      <c r="E52" s="23" t="s">
        <v>30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1790</v>
      </c>
      <c r="R52" s="25">
        <v>65088</v>
      </c>
      <c r="S52" s="24" t="e">
        <v>#REF!</v>
      </c>
      <c r="T52" s="24" t="e">
        <v>#REF!</v>
      </c>
      <c r="U52" s="26" t="e">
        <v>#REF!</v>
      </c>
      <c r="V52" s="24"/>
    </row>
    <row r="53" spans="1:23" ht="17.25" hidden="1" customHeight="1" outlineLevel="1">
      <c r="A53" s="22" t="s">
        <v>17</v>
      </c>
      <c r="B53" s="22" t="s">
        <v>30</v>
      </c>
      <c r="C53" s="22"/>
      <c r="D53" s="22" t="s">
        <v>15</v>
      </c>
      <c r="E53" s="23" t="s">
        <v>30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0</v>
      </c>
      <c r="R53" s="25">
        <v>0</v>
      </c>
      <c r="S53" s="24" t="e">
        <v>#REF!</v>
      </c>
      <c r="T53" s="24" t="e">
        <v>#REF!</v>
      </c>
      <c r="U53" s="26" t="e">
        <v>#REF!</v>
      </c>
      <c r="V53" s="24"/>
    </row>
    <row r="54" spans="1:23" ht="17.25" hidden="1" customHeight="1" outlineLevel="1">
      <c r="A54" s="22" t="s">
        <v>13</v>
      </c>
      <c r="B54" s="22" t="s">
        <v>31</v>
      </c>
      <c r="C54" s="22"/>
      <c r="D54" s="22" t="s">
        <v>15</v>
      </c>
      <c r="E54" s="23" t="s">
        <v>32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>
        <v>707</v>
      </c>
      <c r="R54" s="25">
        <v>39710</v>
      </c>
      <c r="S54" s="24" t="e">
        <v>#REF!</v>
      </c>
      <c r="T54" s="24" t="e">
        <v>#REF!</v>
      </c>
      <c r="U54" s="26" t="e">
        <v>#REF!</v>
      </c>
      <c r="V54" s="24"/>
    </row>
    <row r="55" spans="1:23" ht="17.25" hidden="1" customHeight="1" outlineLevel="1">
      <c r="A55" s="22" t="s">
        <v>17</v>
      </c>
      <c r="B55" s="22" t="s">
        <v>31</v>
      </c>
      <c r="C55" s="22"/>
      <c r="D55" s="22" t="s">
        <v>15</v>
      </c>
      <c r="E55" s="23" t="s">
        <v>32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v>0</v>
      </c>
      <c r="R55" s="25">
        <v>0</v>
      </c>
      <c r="S55" s="24" t="e">
        <v>#REF!</v>
      </c>
      <c r="T55" s="24" t="e">
        <v>#REF!</v>
      </c>
      <c r="U55" s="26" t="e">
        <v>#REF!</v>
      </c>
      <c r="V55" s="24"/>
    </row>
    <row r="56" spans="1:23" ht="17.25" hidden="1" customHeight="1" outlineLevel="1">
      <c r="A56" s="22" t="s">
        <v>13</v>
      </c>
      <c r="B56" s="22" t="s">
        <v>33</v>
      </c>
      <c r="C56" s="22"/>
      <c r="D56" s="22" t="s">
        <v>15</v>
      </c>
      <c r="E56" s="23" t="s">
        <v>34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>
        <v>13</v>
      </c>
      <c r="R56" s="25">
        <v>5265</v>
      </c>
      <c r="S56" s="24" t="e">
        <v>#REF!</v>
      </c>
      <c r="T56" s="24" t="e">
        <v>#REF!</v>
      </c>
      <c r="U56" s="26" t="e">
        <v>#REF!</v>
      </c>
      <c r="V56" s="24"/>
    </row>
    <row r="57" spans="1:23" ht="17.25" hidden="1" customHeight="1" outlineLevel="1" thickBot="1">
      <c r="A57" s="22" t="s">
        <v>17</v>
      </c>
      <c r="B57" s="22" t="s">
        <v>33</v>
      </c>
      <c r="C57" s="22"/>
      <c r="D57" s="22" t="s">
        <v>15</v>
      </c>
      <c r="E57" s="23" t="s">
        <v>34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>
        <v>0</v>
      </c>
      <c r="R57" s="25">
        <v>0</v>
      </c>
      <c r="S57" s="24" t="e">
        <v>#REF!</v>
      </c>
      <c r="T57" s="24" t="e">
        <v>#REF!</v>
      </c>
      <c r="U57" s="26" t="e">
        <v>#REF!</v>
      </c>
      <c r="V57" s="24"/>
    </row>
    <row r="58" spans="1:23" ht="17.25" customHeight="1" collapsed="1" thickBot="1">
      <c r="B58" s="22"/>
      <c r="C58" s="22"/>
      <c r="E58" s="36">
        <f>E39</f>
        <v>2019</v>
      </c>
      <c r="F58" s="36">
        <v>676</v>
      </c>
      <c r="G58" s="36">
        <v>736</v>
      </c>
      <c r="H58" s="36">
        <v>1793</v>
      </c>
      <c r="I58" s="36">
        <v>9199</v>
      </c>
      <c r="J58" s="36">
        <v>15864</v>
      </c>
      <c r="K58" s="36">
        <v>19348</v>
      </c>
      <c r="L58" s="36">
        <v>30581</v>
      </c>
      <c r="M58" s="36">
        <v>29800</v>
      </c>
      <c r="N58" s="36">
        <v>14533</v>
      </c>
      <c r="O58" s="36">
        <v>3891</v>
      </c>
      <c r="P58" s="36">
        <v>1745</v>
      </c>
      <c r="Q58" s="36">
        <v>2318</v>
      </c>
      <c r="R58" s="36">
        <v>130484</v>
      </c>
      <c r="S58" s="37"/>
      <c r="T58" s="38"/>
      <c r="U58" s="39"/>
      <c r="V58" s="40"/>
    </row>
    <row r="59" spans="1:23" ht="17.25" customHeight="1">
      <c r="B59" s="22"/>
      <c r="C59" s="22"/>
      <c r="E59" s="41" t="s">
        <v>29</v>
      </c>
      <c r="F59" s="42">
        <v>689</v>
      </c>
      <c r="G59" s="42">
        <v>923</v>
      </c>
      <c r="H59" s="42">
        <v>1339</v>
      </c>
      <c r="I59" s="42">
        <v>1133</v>
      </c>
      <c r="J59" s="42">
        <v>-829</v>
      </c>
      <c r="K59" s="42">
        <v>552</v>
      </c>
      <c r="L59" s="42">
        <v>-1368</v>
      </c>
      <c r="M59" s="42">
        <v>52</v>
      </c>
      <c r="N59" s="42">
        <v>-49</v>
      </c>
      <c r="O59" s="42">
        <v>0</v>
      </c>
      <c r="P59" s="42">
        <v>0</v>
      </c>
      <c r="Q59" s="42">
        <v>177</v>
      </c>
      <c r="R59" s="42">
        <v>25706</v>
      </c>
      <c r="S59" s="43"/>
      <c r="T59" s="44"/>
      <c r="U59" s="45"/>
      <c r="V59" s="40"/>
    </row>
    <row r="60" spans="1:23" ht="17.25" customHeight="1" thickBot="1">
      <c r="B60" s="22"/>
      <c r="C60" s="22"/>
      <c r="E60" s="46" t="s">
        <v>12</v>
      </c>
      <c r="F60" s="47">
        <v>101.92</v>
      </c>
      <c r="G60" s="47">
        <v>125.41</v>
      </c>
      <c r="H60" s="47">
        <v>74.680000000000007</v>
      </c>
      <c r="I60" s="47">
        <v>12.32</v>
      </c>
      <c r="J60" s="47">
        <v>-5.23</v>
      </c>
      <c r="K60" s="47">
        <v>2.85</v>
      </c>
      <c r="L60" s="47">
        <v>-4.47</v>
      </c>
      <c r="M60" s="47">
        <v>0.17</v>
      </c>
      <c r="N60" s="47">
        <v>-0.34</v>
      </c>
      <c r="O60" s="47">
        <v>0</v>
      </c>
      <c r="P60" s="47">
        <v>0</v>
      </c>
      <c r="Q60" s="47">
        <v>7.05</v>
      </c>
      <c r="R60" s="48">
        <v>23.36</v>
      </c>
      <c r="S60" s="103"/>
      <c r="T60" s="104"/>
      <c r="U60" s="105"/>
      <c r="V60" s="40"/>
    </row>
    <row r="61" spans="1:23" ht="17.25" customHeight="1" thickBot="1">
      <c r="B61" s="22"/>
      <c r="C61" s="22"/>
      <c r="E61" s="55" t="s">
        <v>36</v>
      </c>
      <c r="F61" s="33">
        <v>0</v>
      </c>
      <c r="G61" s="33">
        <v>0</v>
      </c>
      <c r="H61" s="33">
        <v>0</v>
      </c>
      <c r="I61" s="33">
        <v>2077</v>
      </c>
      <c r="J61" s="33">
        <v>12594</v>
      </c>
      <c r="K61" s="33">
        <v>12937</v>
      </c>
      <c r="L61" s="33">
        <v>20954</v>
      </c>
      <c r="M61" s="33">
        <v>20557</v>
      </c>
      <c r="N61" s="33">
        <v>8852</v>
      </c>
      <c r="O61" s="33">
        <v>1505</v>
      </c>
      <c r="P61" s="33">
        <v>0</v>
      </c>
      <c r="Q61" s="33">
        <v>0</v>
      </c>
      <c r="R61" s="102">
        <v>79476</v>
      </c>
      <c r="S61" s="31">
        <v>112394</v>
      </c>
      <c r="T61" s="113">
        <v>-32918</v>
      </c>
      <c r="U61" s="106">
        <v>-29.29</v>
      </c>
      <c r="V61" s="16"/>
    </row>
    <row r="62" spans="1:23" ht="17.25" customHeight="1" thickBot="1">
      <c r="B62" s="22"/>
      <c r="C62" s="22" t="s">
        <v>15</v>
      </c>
      <c r="E62" s="56" t="s">
        <v>37</v>
      </c>
      <c r="F62" s="33">
        <v>0</v>
      </c>
      <c r="G62" s="33">
        <v>0</v>
      </c>
      <c r="H62" s="32">
        <v>0</v>
      </c>
      <c r="I62" s="33">
        <v>2077</v>
      </c>
      <c r="J62" s="33">
        <v>12594</v>
      </c>
      <c r="K62" s="112">
        <v>12937</v>
      </c>
      <c r="L62" s="112">
        <v>20954</v>
      </c>
      <c r="M62" s="33">
        <v>20557</v>
      </c>
      <c r="N62" s="32">
        <v>8852</v>
      </c>
      <c r="O62" s="32">
        <v>1505</v>
      </c>
      <c r="P62" s="32">
        <v>0</v>
      </c>
      <c r="Q62" s="32">
        <v>0</v>
      </c>
      <c r="R62" s="102">
        <v>79476</v>
      </c>
      <c r="S62" s="31">
        <v>112394</v>
      </c>
      <c r="T62" s="113">
        <v>-32918</v>
      </c>
      <c r="U62" s="106">
        <v>-29.29</v>
      </c>
      <c r="V62" s="16"/>
      <c r="W62" s="99">
        <f>R63-S62</f>
        <v>0</v>
      </c>
    </row>
    <row r="63" spans="1:23" ht="17.25" customHeight="1" thickBot="1">
      <c r="B63" s="22"/>
      <c r="C63" s="22" t="s">
        <v>15</v>
      </c>
      <c r="E63" s="96">
        <f>E39</f>
        <v>2019</v>
      </c>
      <c r="F63" s="36">
        <v>0</v>
      </c>
      <c r="G63" s="36">
        <v>0</v>
      </c>
      <c r="H63" s="36">
        <v>0</v>
      </c>
      <c r="I63" s="36">
        <v>6263</v>
      </c>
      <c r="J63" s="36">
        <v>35597</v>
      </c>
      <c r="K63" s="36">
        <v>20493</v>
      </c>
      <c r="L63" s="36">
        <v>28151</v>
      </c>
      <c r="M63" s="36">
        <v>16518</v>
      </c>
      <c r="N63" s="36">
        <v>5214</v>
      </c>
      <c r="O63" s="36">
        <v>158</v>
      </c>
      <c r="P63" s="36">
        <v>0</v>
      </c>
      <c r="Q63" s="36">
        <v>0</v>
      </c>
      <c r="R63" s="97">
        <v>112394</v>
      </c>
      <c r="S63" s="31"/>
      <c r="T63" s="98"/>
      <c r="U63" s="39"/>
      <c r="V63" s="40"/>
    </row>
    <row r="64" spans="1:23" ht="17.25" customHeight="1">
      <c r="B64" s="22"/>
      <c r="C64" s="22"/>
      <c r="E64" s="121" t="s">
        <v>29</v>
      </c>
      <c r="F64" s="120">
        <v>0</v>
      </c>
      <c r="G64" s="120">
        <v>0</v>
      </c>
      <c r="H64" s="120">
        <v>0</v>
      </c>
      <c r="I64" s="120">
        <v>-4186</v>
      </c>
      <c r="J64" s="120">
        <v>-23003</v>
      </c>
      <c r="K64" s="120">
        <v>-7556</v>
      </c>
      <c r="L64" s="120">
        <v>-7197</v>
      </c>
      <c r="M64" s="120">
        <v>4039</v>
      </c>
      <c r="N64" s="120">
        <v>3638</v>
      </c>
      <c r="O64" s="120">
        <v>1347</v>
      </c>
      <c r="P64" s="120">
        <v>0</v>
      </c>
      <c r="Q64" s="120">
        <v>0</v>
      </c>
      <c r="R64" s="120">
        <v>-32918</v>
      </c>
      <c r="S64" s="43"/>
      <c r="T64" s="44"/>
      <c r="U64" s="45"/>
      <c r="V64" s="40"/>
    </row>
    <row r="65" spans="2:37" ht="17.25" customHeight="1" thickBot="1">
      <c r="B65" s="22"/>
      <c r="C65" s="22"/>
      <c r="E65" s="46" t="s">
        <v>12</v>
      </c>
      <c r="F65" s="47">
        <v>0</v>
      </c>
      <c r="G65" s="47">
        <v>0</v>
      </c>
      <c r="H65" s="47">
        <v>0</v>
      </c>
      <c r="I65" s="47">
        <v>-66.84</v>
      </c>
      <c r="J65" s="47">
        <v>-64.62</v>
      </c>
      <c r="K65" s="47">
        <v>-36.869999999999997</v>
      </c>
      <c r="L65" s="47">
        <v>-25.57</v>
      </c>
      <c r="M65" s="47">
        <v>24.45</v>
      </c>
      <c r="N65" s="47">
        <v>69.77</v>
      </c>
      <c r="O65" s="47">
        <v>852.53</v>
      </c>
      <c r="P65" s="47">
        <v>0</v>
      </c>
      <c r="Q65" s="47">
        <v>0</v>
      </c>
      <c r="R65" s="120">
        <v>-29.29</v>
      </c>
      <c r="S65" s="49"/>
      <c r="T65" s="50"/>
      <c r="U65" s="51"/>
      <c r="V65" s="40"/>
    </row>
    <row r="66" spans="2:37" ht="13.5" thickBot="1">
      <c r="E66" s="75"/>
      <c r="F66" s="76"/>
      <c r="G66" s="76"/>
      <c r="H66" s="77"/>
      <c r="I66" s="76"/>
      <c r="J66" s="76"/>
      <c r="K66" s="78"/>
      <c r="L66" s="76"/>
      <c r="M66" s="77"/>
      <c r="N66" s="77"/>
      <c r="O66" s="78"/>
      <c r="P66" s="79"/>
      <c r="Q66" s="79"/>
      <c r="R66" s="79"/>
      <c r="S66" s="79"/>
      <c r="T66" s="79"/>
      <c r="U66" s="80"/>
    </row>
    <row r="67" spans="2:37" ht="15.75">
      <c r="E67" s="93"/>
      <c r="F67" s="76"/>
      <c r="G67" s="76"/>
      <c r="H67" s="77"/>
      <c r="I67" s="76"/>
      <c r="J67" s="76"/>
      <c r="K67" s="78"/>
      <c r="L67" s="76"/>
      <c r="M67" s="77"/>
      <c r="N67" s="77"/>
      <c r="O67" s="78"/>
      <c r="P67" s="79"/>
      <c r="Q67" s="79"/>
      <c r="R67" s="79"/>
      <c r="S67" s="79"/>
      <c r="T67" s="79"/>
      <c r="U67" s="80" t="s">
        <v>12</v>
      </c>
    </row>
    <row r="68" spans="2:37">
      <c r="E68" s="82" t="s">
        <v>38</v>
      </c>
      <c r="F68" s="83">
        <v>5106</v>
      </c>
      <c r="G68" s="83">
        <v>7246</v>
      </c>
      <c r="H68" s="83">
        <v>9347</v>
      </c>
      <c r="I68" s="83">
        <v>31483</v>
      </c>
      <c r="J68" s="83">
        <v>51922</v>
      </c>
      <c r="K68" s="83">
        <v>60521</v>
      </c>
      <c r="L68" s="83">
        <v>87863</v>
      </c>
      <c r="M68" s="83">
        <v>98930</v>
      </c>
      <c r="N68" s="83">
        <v>51245</v>
      </c>
      <c r="O68" s="83">
        <v>21227</v>
      </c>
      <c r="P68" s="83">
        <v>6310</v>
      </c>
      <c r="Q68" s="83">
        <v>9939</v>
      </c>
      <c r="R68" s="83">
        <v>441139</v>
      </c>
      <c r="S68" s="65"/>
      <c r="T68" s="84">
        <v>-111060</v>
      </c>
      <c r="U68" s="85">
        <v>-20.149999999999999</v>
      </c>
    </row>
    <row r="69" spans="2:37">
      <c r="E69" s="82" t="s">
        <v>39</v>
      </c>
      <c r="F69" s="83">
        <v>5725</v>
      </c>
      <c r="G69" s="83">
        <v>9889</v>
      </c>
      <c r="H69" s="83">
        <v>12970</v>
      </c>
      <c r="I69" s="83">
        <v>45496</v>
      </c>
      <c r="J69" s="83">
        <v>90381</v>
      </c>
      <c r="K69" s="83">
        <v>80494</v>
      </c>
      <c r="L69" s="83">
        <v>110216</v>
      </c>
      <c r="M69" s="83">
        <v>109246</v>
      </c>
      <c r="N69" s="83">
        <v>51622</v>
      </c>
      <c r="O69" s="83">
        <v>20873</v>
      </c>
      <c r="P69" s="83">
        <v>6993</v>
      </c>
      <c r="Q69" s="83">
        <v>8294</v>
      </c>
      <c r="R69" s="83">
        <v>552199</v>
      </c>
      <c r="S69" s="65"/>
      <c r="T69" s="65"/>
      <c r="U69" s="81"/>
    </row>
    <row r="70" spans="2:37" ht="13.5" thickBot="1">
      <c r="E70" s="86"/>
      <c r="F70" s="87"/>
      <c r="G70" s="88"/>
      <c r="H70" s="88"/>
      <c r="I70" s="87"/>
      <c r="J70" s="88"/>
      <c r="K70" s="88"/>
      <c r="L70" s="87"/>
      <c r="M70" s="88"/>
      <c r="N70" s="89"/>
      <c r="O70" s="88"/>
      <c r="P70" s="90"/>
      <c r="Q70" s="90"/>
      <c r="R70" s="90"/>
      <c r="S70" s="91"/>
      <c r="T70" s="90"/>
      <c r="U70" s="92"/>
    </row>
    <row r="71" spans="2:37">
      <c r="F71" s="57"/>
      <c r="G71" s="59"/>
      <c r="H71" s="59"/>
      <c r="I71" s="57"/>
      <c r="J71" s="59"/>
      <c r="K71" s="59"/>
      <c r="L71" s="57"/>
      <c r="M71" s="59"/>
      <c r="N71" s="58"/>
      <c r="O71" s="59"/>
      <c r="S71" s="70"/>
    </row>
    <row r="72" spans="2:37">
      <c r="F72" s="57"/>
      <c r="G72" s="59"/>
      <c r="H72" s="57"/>
      <c r="I72" s="57"/>
      <c r="J72" s="57"/>
      <c r="K72" s="57"/>
      <c r="L72" s="57"/>
      <c r="M72" s="59"/>
      <c r="N72" s="57"/>
      <c r="O72" s="66"/>
      <c r="P72" s="66"/>
      <c r="Q72" s="67"/>
      <c r="S72" s="71"/>
    </row>
    <row r="73" spans="2:37" ht="15">
      <c r="E73" s="72"/>
      <c r="F73" s="57"/>
      <c r="G73" s="57"/>
      <c r="H73" s="57"/>
      <c r="I73" s="57"/>
      <c r="J73" s="72"/>
      <c r="K73" s="57"/>
      <c r="L73" s="59"/>
      <c r="M73" s="57"/>
      <c r="N73" s="58"/>
      <c r="O73" s="68"/>
      <c r="P73" s="66"/>
      <c r="Q73" s="67"/>
      <c r="S73" s="72"/>
      <c r="T73"/>
      <c r="U73"/>
    </row>
    <row r="74" spans="2:37" ht="15">
      <c r="E74" s="95">
        <v>44896</v>
      </c>
      <c r="F74" s="59"/>
      <c r="G74" s="57"/>
      <c r="H74" s="59"/>
      <c r="I74" s="57"/>
      <c r="J74" s="95">
        <v>43800</v>
      </c>
      <c r="K74"/>
      <c r="L74" s="59"/>
      <c r="M74" s="57"/>
      <c r="N74" s="58"/>
      <c r="O74" s="94"/>
      <c r="P74" s="69"/>
      <c r="Q74"/>
      <c r="R74"/>
      <c r="S74" s="126"/>
      <c r="T74" s="127"/>
      <c r="U74"/>
    </row>
    <row r="75" spans="2:37" ht="15">
      <c r="E75" s="109" t="s">
        <v>40</v>
      </c>
      <c r="F75" s="73" t="s">
        <v>41</v>
      </c>
      <c r="G75"/>
      <c r="H75"/>
      <c r="I75" s="57"/>
      <c r="J75" s="73" t="s">
        <v>40</v>
      </c>
      <c r="K75" s="73" t="s">
        <v>41</v>
      </c>
      <c r="L75"/>
      <c r="M75"/>
      <c r="N75"/>
      <c r="O75"/>
      <c r="P75"/>
      <c r="Q75"/>
      <c r="R75"/>
      <c r="S75"/>
      <c r="T75"/>
      <c r="U75" s="84"/>
      <c r="V75" s="84"/>
      <c r="W75" s="12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5">
      <c r="E76" s="109" t="s">
        <v>42</v>
      </c>
      <c r="F76" t="s">
        <v>43</v>
      </c>
      <c r="G76" t="s">
        <v>60</v>
      </c>
      <c r="H76" t="s">
        <v>57</v>
      </c>
      <c r="I76" s="57"/>
      <c r="J76" s="73" t="s">
        <v>42</v>
      </c>
      <c r="K76" t="s">
        <v>43</v>
      </c>
      <c r="L76" t="s">
        <v>57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5">
      <c r="E77" s="107" t="s">
        <v>45</v>
      </c>
      <c r="F77">
        <v>1485</v>
      </c>
      <c r="G77"/>
      <c r="H77">
        <v>1485</v>
      </c>
      <c r="I77" s="57"/>
      <c r="J77" s="60" t="s">
        <v>44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2:37" ht="15">
      <c r="E78" s="108" t="s">
        <v>46</v>
      </c>
      <c r="F78">
        <v>1314</v>
      </c>
      <c r="G78"/>
      <c r="H78">
        <v>1314</v>
      </c>
      <c r="I78" s="57"/>
      <c r="J78" s="61" t="s">
        <v>46</v>
      </c>
      <c r="K78">
        <v>1171</v>
      </c>
      <c r="L78">
        <v>1171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2:37" ht="15">
      <c r="E79" s="63" t="s">
        <v>47</v>
      </c>
      <c r="F79">
        <v>746</v>
      </c>
      <c r="G79"/>
      <c r="H79">
        <v>746</v>
      </c>
      <c r="I79" s="57"/>
      <c r="J79" s="62" t="s">
        <v>47</v>
      </c>
      <c r="K79">
        <v>1171</v>
      </c>
      <c r="L79">
        <v>1171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37" ht="15">
      <c r="E80" s="63" t="s">
        <v>49</v>
      </c>
      <c r="F80">
        <v>568</v>
      </c>
      <c r="G80"/>
      <c r="H80">
        <v>568</v>
      </c>
      <c r="I80" s="57"/>
      <c r="J80" s="61" t="s">
        <v>48</v>
      </c>
      <c r="K80">
        <v>324</v>
      </c>
      <c r="L80">
        <v>324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5:37" ht="15">
      <c r="E81" s="108" t="s">
        <v>48</v>
      </c>
      <c r="F81">
        <v>132</v>
      </c>
      <c r="G81"/>
      <c r="H81">
        <v>132</v>
      </c>
      <c r="I81" s="57"/>
      <c r="J81" s="62" t="s">
        <v>47</v>
      </c>
      <c r="K81">
        <v>324</v>
      </c>
      <c r="L81">
        <v>324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5:37" ht="15">
      <c r="E82" s="63" t="s">
        <v>47</v>
      </c>
      <c r="F82">
        <v>72</v>
      </c>
      <c r="G82"/>
      <c r="H82">
        <v>72</v>
      </c>
      <c r="I82" s="64"/>
      <c r="J82" s="60" t="s">
        <v>45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5:37" ht="15">
      <c r="E83" s="63" t="s">
        <v>49</v>
      </c>
      <c r="F83">
        <v>60</v>
      </c>
      <c r="G83"/>
      <c r="H83">
        <v>60</v>
      </c>
      <c r="I83" s="64"/>
      <c r="J83" s="61" t="s">
        <v>46</v>
      </c>
      <c r="K83">
        <v>525</v>
      </c>
      <c r="L83">
        <v>525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5:37" ht="15">
      <c r="E84" s="108" t="s">
        <v>50</v>
      </c>
      <c r="F84">
        <v>39</v>
      </c>
      <c r="G84"/>
      <c r="H84">
        <v>39</v>
      </c>
      <c r="I84" s="64"/>
      <c r="J84" s="62" t="s">
        <v>47</v>
      </c>
      <c r="K84">
        <v>311</v>
      </c>
      <c r="L84">
        <v>311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5:37" ht="15">
      <c r="E85" s="63" t="s">
        <v>47</v>
      </c>
      <c r="F85">
        <v>27</v>
      </c>
      <c r="G85"/>
      <c r="H85">
        <v>27</v>
      </c>
      <c r="J85" s="62" t="s">
        <v>49</v>
      </c>
      <c r="K85">
        <v>214</v>
      </c>
      <c r="L85">
        <v>214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5:37" ht="15">
      <c r="E86" s="63" t="s">
        <v>49</v>
      </c>
      <c r="F86">
        <v>12</v>
      </c>
      <c r="G86"/>
      <c r="H86">
        <v>12</v>
      </c>
      <c r="J86" s="61" t="s">
        <v>48</v>
      </c>
      <c r="K86">
        <v>49</v>
      </c>
      <c r="L86">
        <v>49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5:37" ht="15">
      <c r="E87" s="107" t="s">
        <v>51</v>
      </c>
      <c r="F87">
        <v>2231</v>
      </c>
      <c r="G87"/>
      <c r="H87">
        <v>2231</v>
      </c>
      <c r="J87" s="62" t="s">
        <v>47</v>
      </c>
      <c r="K87">
        <v>33</v>
      </c>
      <c r="L87">
        <v>33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5:37" ht="15">
      <c r="E88" s="108" t="s">
        <v>46</v>
      </c>
      <c r="F88">
        <v>2032</v>
      </c>
      <c r="G88"/>
      <c r="H88">
        <v>2032</v>
      </c>
      <c r="J88" s="62" t="s">
        <v>49</v>
      </c>
      <c r="K88">
        <v>16</v>
      </c>
      <c r="L88">
        <v>16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5:37" ht="15">
      <c r="E89" s="63" t="s">
        <v>47</v>
      </c>
      <c r="F89">
        <v>1043</v>
      </c>
      <c r="G89"/>
      <c r="H89">
        <v>1043</v>
      </c>
      <c r="J89" s="61" t="s">
        <v>50</v>
      </c>
      <c r="K89">
        <v>18</v>
      </c>
      <c r="L89">
        <v>18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5:37" ht="15">
      <c r="E90" s="63" t="s">
        <v>49</v>
      </c>
      <c r="F90">
        <v>989</v>
      </c>
      <c r="G90"/>
      <c r="H90">
        <v>989</v>
      </c>
      <c r="J90" s="62" t="s">
        <v>47</v>
      </c>
      <c r="K90">
        <v>11</v>
      </c>
      <c r="L90">
        <v>11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5:37" ht="15">
      <c r="E91" s="108" t="s">
        <v>48</v>
      </c>
      <c r="F91">
        <v>156</v>
      </c>
      <c r="G91"/>
      <c r="H91">
        <v>156</v>
      </c>
      <c r="J91" s="62" t="s">
        <v>49</v>
      </c>
      <c r="K91">
        <v>7</v>
      </c>
      <c r="L91">
        <v>7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5:37" ht="15">
      <c r="E92" s="63" t="s">
        <v>47</v>
      </c>
      <c r="F92">
        <v>92</v>
      </c>
      <c r="G92"/>
      <c r="H92">
        <v>92</v>
      </c>
      <c r="J92" s="60" t="s">
        <v>51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5:37" ht="15">
      <c r="E93" s="63" t="s">
        <v>49</v>
      </c>
      <c r="F93">
        <v>64</v>
      </c>
      <c r="G93"/>
      <c r="H93">
        <v>64</v>
      </c>
      <c r="J93" s="61" t="s">
        <v>46</v>
      </c>
      <c r="K93">
        <v>1759</v>
      </c>
      <c r="L93">
        <v>1759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5:37" ht="15">
      <c r="E94" s="108" t="s">
        <v>50</v>
      </c>
      <c r="F94">
        <v>43</v>
      </c>
      <c r="G94"/>
      <c r="H94">
        <v>43</v>
      </c>
      <c r="J94" s="62" t="s">
        <v>47</v>
      </c>
      <c r="K94">
        <v>830</v>
      </c>
      <c r="L94">
        <v>830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5:37" ht="15">
      <c r="E95" s="63" t="s">
        <v>47</v>
      </c>
      <c r="F95">
        <v>24</v>
      </c>
      <c r="G95"/>
      <c r="H95">
        <v>24</v>
      </c>
      <c r="J95" s="62" t="s">
        <v>52</v>
      </c>
      <c r="K95">
        <v>5</v>
      </c>
      <c r="L95">
        <v>5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5:37" ht="15">
      <c r="E96" s="63" t="s">
        <v>49</v>
      </c>
      <c r="F96">
        <v>19</v>
      </c>
      <c r="G96"/>
      <c r="H96">
        <v>19</v>
      </c>
      <c r="J96" s="62" t="s">
        <v>49</v>
      </c>
      <c r="K96">
        <v>924</v>
      </c>
      <c r="L96">
        <v>924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5:37" ht="15">
      <c r="E97" s="107" t="s">
        <v>53</v>
      </c>
      <c r="F97">
        <v>1467</v>
      </c>
      <c r="G97"/>
      <c r="H97">
        <v>1467</v>
      </c>
      <c r="J97" s="61" t="s">
        <v>48</v>
      </c>
      <c r="K97">
        <v>142</v>
      </c>
      <c r="L97">
        <v>142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5:37" ht="15">
      <c r="E98" s="108" t="s">
        <v>46</v>
      </c>
      <c r="F98">
        <v>1321</v>
      </c>
      <c r="G98"/>
      <c r="H98">
        <v>1321</v>
      </c>
      <c r="J98" s="62" t="s">
        <v>47</v>
      </c>
      <c r="K98">
        <v>84</v>
      </c>
      <c r="L98">
        <v>84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5:37" ht="15">
      <c r="E99" s="63" t="s">
        <v>47</v>
      </c>
      <c r="F99">
        <v>701</v>
      </c>
      <c r="G99"/>
      <c r="H99">
        <v>701</v>
      </c>
      <c r="J99" s="62" t="s">
        <v>49</v>
      </c>
      <c r="K99">
        <v>58</v>
      </c>
      <c r="L99">
        <v>58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5:37" ht="15">
      <c r="E100" s="63" t="s">
        <v>49</v>
      </c>
      <c r="F100">
        <v>620</v>
      </c>
      <c r="G100"/>
      <c r="H100">
        <v>620</v>
      </c>
      <c r="J100" s="61" t="s">
        <v>50</v>
      </c>
      <c r="K100">
        <v>32</v>
      </c>
      <c r="L100">
        <v>32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5:37" ht="15">
      <c r="E101" s="108" t="s">
        <v>48</v>
      </c>
      <c r="F101">
        <v>120</v>
      </c>
      <c r="G101"/>
      <c r="H101">
        <v>120</v>
      </c>
      <c r="J101" s="62" t="s">
        <v>47</v>
      </c>
      <c r="K101">
        <v>15</v>
      </c>
      <c r="L101">
        <v>15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5:37" ht="15">
      <c r="E102" s="63" t="s">
        <v>47</v>
      </c>
      <c r="F102">
        <v>78</v>
      </c>
      <c r="G102"/>
      <c r="H102">
        <v>78</v>
      </c>
      <c r="J102" s="62" t="s">
        <v>49</v>
      </c>
      <c r="K102">
        <v>17</v>
      </c>
      <c r="L102">
        <v>17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5:37" ht="15">
      <c r="E103" s="63" t="s">
        <v>49</v>
      </c>
      <c r="F103">
        <v>42</v>
      </c>
      <c r="G103"/>
      <c r="H103">
        <v>42</v>
      </c>
      <c r="J103" s="60" t="s">
        <v>54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5:37" ht="15">
      <c r="E104" s="108" t="s">
        <v>50</v>
      </c>
      <c r="F104">
        <v>26</v>
      </c>
      <c r="G104"/>
      <c r="H104">
        <v>26</v>
      </c>
      <c r="J104" s="61" t="s">
        <v>46</v>
      </c>
      <c r="K104">
        <v>2023</v>
      </c>
      <c r="L104">
        <v>2023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5:37" ht="15">
      <c r="E105" s="63" t="s">
        <v>47</v>
      </c>
      <c r="F105">
        <v>16</v>
      </c>
      <c r="G105"/>
      <c r="H105">
        <v>16</v>
      </c>
      <c r="J105" s="62" t="s">
        <v>47</v>
      </c>
      <c r="K105">
        <v>988</v>
      </c>
      <c r="L105">
        <v>988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5:37" ht="15">
      <c r="E106" s="63" t="s">
        <v>49</v>
      </c>
      <c r="F106">
        <v>10</v>
      </c>
      <c r="G106"/>
      <c r="H106">
        <v>10</v>
      </c>
      <c r="J106" s="62" t="s">
        <v>52</v>
      </c>
      <c r="K106">
        <v>1</v>
      </c>
      <c r="L106">
        <v>1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5:37" ht="15">
      <c r="E107" s="107" t="s">
        <v>55</v>
      </c>
      <c r="F107">
        <v>975</v>
      </c>
      <c r="G107"/>
      <c r="H107">
        <v>975</v>
      </c>
      <c r="J107" s="62" t="s">
        <v>49</v>
      </c>
      <c r="K107">
        <v>1034</v>
      </c>
      <c r="L107">
        <v>1034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5:37" ht="15">
      <c r="E108" s="108" t="s">
        <v>46</v>
      </c>
      <c r="F108">
        <v>911</v>
      </c>
      <c r="G108"/>
      <c r="H108">
        <v>911</v>
      </c>
      <c r="J108" s="61" t="s">
        <v>48</v>
      </c>
      <c r="K108">
        <v>279</v>
      </c>
      <c r="L108">
        <v>279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5:37" ht="15">
      <c r="E109" s="63" t="s">
        <v>47</v>
      </c>
      <c r="F109">
        <v>911</v>
      </c>
      <c r="G109"/>
      <c r="H109">
        <v>911</v>
      </c>
      <c r="J109" s="62" t="s">
        <v>47</v>
      </c>
      <c r="K109">
        <v>139</v>
      </c>
      <c r="L109">
        <v>139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5:37" ht="15">
      <c r="E110" s="108" t="s">
        <v>48</v>
      </c>
      <c r="F110">
        <v>64</v>
      </c>
      <c r="G110"/>
      <c r="H110">
        <v>64</v>
      </c>
      <c r="J110" s="62" t="s">
        <v>49</v>
      </c>
      <c r="K110">
        <v>140</v>
      </c>
      <c r="L110">
        <v>140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5:37" ht="15">
      <c r="E111" s="63" t="s">
        <v>47</v>
      </c>
      <c r="F111">
        <v>64</v>
      </c>
      <c r="G111"/>
      <c r="H111">
        <v>64</v>
      </c>
      <c r="J111" s="61" t="s">
        <v>50</v>
      </c>
      <c r="K111">
        <v>87</v>
      </c>
      <c r="L111">
        <v>87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5:37" ht="15">
      <c r="E112" s="107" t="s">
        <v>44</v>
      </c>
      <c r="F112">
        <v>1712</v>
      </c>
      <c r="G112"/>
      <c r="H112">
        <v>1712</v>
      </c>
      <c r="J112" s="62" t="s">
        <v>47</v>
      </c>
      <c r="K112">
        <v>42</v>
      </c>
      <c r="L112">
        <v>42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5:37" ht="15">
      <c r="E113" s="108" t="s">
        <v>46</v>
      </c>
      <c r="F113">
        <v>1428</v>
      </c>
      <c r="G113"/>
      <c r="H113">
        <v>1428</v>
      </c>
      <c r="J113" s="62" t="s">
        <v>49</v>
      </c>
      <c r="K113">
        <v>45</v>
      </c>
      <c r="L113">
        <v>45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5:37" ht="15">
      <c r="E114" s="63" t="s">
        <v>47</v>
      </c>
      <c r="F114">
        <v>1428</v>
      </c>
      <c r="G114"/>
      <c r="H114">
        <v>1428</v>
      </c>
      <c r="J114" s="60" t="s">
        <v>53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5:37" ht="15">
      <c r="E115" s="108" t="s">
        <v>48</v>
      </c>
      <c r="F115">
        <v>284</v>
      </c>
      <c r="G115"/>
      <c r="H115">
        <v>284</v>
      </c>
      <c r="J115" s="61" t="s">
        <v>46</v>
      </c>
      <c r="K115">
        <v>901</v>
      </c>
      <c r="L115">
        <v>901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5:37" ht="15">
      <c r="E116" s="63" t="s">
        <v>47</v>
      </c>
      <c r="F116">
        <v>284</v>
      </c>
      <c r="G116"/>
      <c r="H116">
        <v>284</v>
      </c>
      <c r="J116" s="62" t="s">
        <v>47</v>
      </c>
      <c r="K116">
        <v>487</v>
      </c>
      <c r="L116">
        <v>487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5:37" ht="15">
      <c r="E117" s="107" t="s">
        <v>54</v>
      </c>
      <c r="F117">
        <v>2069</v>
      </c>
      <c r="G117"/>
      <c r="H117">
        <v>2069</v>
      </c>
      <c r="J117" s="62" t="s">
        <v>52</v>
      </c>
      <c r="K117">
        <v>5</v>
      </c>
      <c r="L117">
        <v>5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5:37" ht="15">
      <c r="E118" s="108" t="s">
        <v>46</v>
      </c>
      <c r="F118">
        <v>1722</v>
      </c>
      <c r="G118"/>
      <c r="H118">
        <v>1722</v>
      </c>
      <c r="J118" s="62" t="s">
        <v>49</v>
      </c>
      <c r="K118">
        <v>409</v>
      </c>
      <c r="L118">
        <v>409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5:37" ht="15">
      <c r="E119" s="63" t="s">
        <v>47</v>
      </c>
      <c r="F119">
        <v>884</v>
      </c>
      <c r="G119"/>
      <c r="H119">
        <v>884</v>
      </c>
      <c r="J119" s="61" t="s">
        <v>48</v>
      </c>
      <c r="K119">
        <v>113</v>
      </c>
      <c r="L119">
        <v>113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5:37" ht="15">
      <c r="E120" s="63" t="s">
        <v>52</v>
      </c>
      <c r="F120">
        <v>10</v>
      </c>
      <c r="G120"/>
      <c r="H120">
        <v>10</v>
      </c>
      <c r="J120" s="62" t="s">
        <v>47</v>
      </c>
      <c r="K120">
        <v>77</v>
      </c>
      <c r="L120">
        <v>77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5:37" ht="15">
      <c r="E121" s="63" t="s">
        <v>49</v>
      </c>
      <c r="F121">
        <v>828</v>
      </c>
      <c r="G121"/>
      <c r="H121">
        <v>828</v>
      </c>
      <c r="J121" s="62" t="s">
        <v>49</v>
      </c>
      <c r="K121">
        <v>36</v>
      </c>
      <c r="L121">
        <v>36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5:37" ht="15">
      <c r="E122" s="108" t="s">
        <v>48</v>
      </c>
      <c r="F122">
        <v>253</v>
      </c>
      <c r="G122"/>
      <c r="H122">
        <v>253</v>
      </c>
      <c r="J122" s="61" t="s">
        <v>50</v>
      </c>
      <c r="K122">
        <v>46</v>
      </c>
      <c r="L122">
        <v>46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5:37" ht="15">
      <c r="E123" s="63" t="s">
        <v>47</v>
      </c>
      <c r="F123">
        <v>152</v>
      </c>
      <c r="G123"/>
      <c r="H123">
        <v>152</v>
      </c>
      <c r="J123" s="62" t="s">
        <v>47</v>
      </c>
      <c r="K123">
        <v>30</v>
      </c>
      <c r="L123">
        <v>30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5:37" ht="15">
      <c r="E124" s="63" t="s">
        <v>52</v>
      </c>
      <c r="F124">
        <v>2</v>
      </c>
      <c r="G124"/>
      <c r="H124">
        <v>2</v>
      </c>
      <c r="J124" s="62" t="s">
        <v>49</v>
      </c>
      <c r="K124">
        <v>16</v>
      </c>
      <c r="L124">
        <v>16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5:37" ht="15">
      <c r="E125" s="63" t="s">
        <v>49</v>
      </c>
      <c r="F125">
        <v>99</v>
      </c>
      <c r="G125"/>
      <c r="H125">
        <v>99</v>
      </c>
      <c r="J125" s="60" t="s">
        <v>55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5:37" ht="15">
      <c r="E126" s="108" t="s">
        <v>50</v>
      </c>
      <c r="F126">
        <v>94</v>
      </c>
      <c r="G126"/>
      <c r="H126">
        <v>94</v>
      </c>
      <c r="J126" s="61" t="s">
        <v>46</v>
      </c>
      <c r="K126">
        <v>765</v>
      </c>
      <c r="L126">
        <v>765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5:37" ht="15">
      <c r="E127" s="63" t="s">
        <v>47</v>
      </c>
      <c r="F127">
        <v>51</v>
      </c>
      <c r="G127"/>
      <c r="H127">
        <v>51</v>
      </c>
      <c r="J127" s="62" t="s">
        <v>47</v>
      </c>
      <c r="K127">
        <v>765</v>
      </c>
      <c r="L127">
        <v>765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5:37" ht="15">
      <c r="E128" s="63" t="s">
        <v>49</v>
      </c>
      <c r="F128">
        <v>43</v>
      </c>
      <c r="G128"/>
      <c r="H128">
        <v>43</v>
      </c>
      <c r="J128" s="61" t="s">
        <v>48</v>
      </c>
      <c r="K128">
        <v>58</v>
      </c>
      <c r="L128">
        <v>58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5:37" ht="15">
      <c r="E129" s="107" t="s">
        <v>60</v>
      </c>
      <c r="F129"/>
      <c r="G129"/>
      <c r="H129"/>
      <c r="J129" s="62" t="s">
        <v>47</v>
      </c>
      <c r="K129">
        <v>58</v>
      </c>
      <c r="L129">
        <v>58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5:37" ht="15">
      <c r="E130" s="108" t="s">
        <v>60</v>
      </c>
      <c r="F130"/>
      <c r="G130"/>
      <c r="H130"/>
      <c r="J130" s="60" t="s">
        <v>56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5:37" ht="15">
      <c r="E131" s="63" t="s">
        <v>60</v>
      </c>
      <c r="F131"/>
      <c r="G131"/>
      <c r="H131"/>
      <c r="J131" s="61" t="s">
        <v>46</v>
      </c>
      <c r="K131">
        <v>2</v>
      </c>
      <c r="L131">
        <v>2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5:37" ht="15">
      <c r="E132" s="107" t="s">
        <v>57</v>
      </c>
      <c r="F132">
        <v>9939</v>
      </c>
      <c r="G132"/>
      <c r="H132">
        <v>9939</v>
      </c>
      <c r="J132" s="62" t="s">
        <v>47</v>
      </c>
      <c r="K132">
        <v>2</v>
      </c>
      <c r="L132">
        <v>2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5:37" ht="15">
      <c r="E133"/>
      <c r="F133"/>
      <c r="G133"/>
      <c r="H133"/>
      <c r="J133" s="60" t="s">
        <v>57</v>
      </c>
      <c r="K133">
        <v>8294</v>
      </c>
      <c r="L133">
        <v>8294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5:37" ht="15">
      <c r="E134"/>
      <c r="F134"/>
      <c r="G134"/>
      <c r="H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5:37" ht="15">
      <c r="E135"/>
      <c r="F135"/>
      <c r="G135"/>
      <c r="H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5:37" ht="15">
      <c r="E136"/>
      <c r="F136"/>
      <c r="G136"/>
      <c r="H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5:37" ht="15">
      <c r="E137"/>
      <c r="F137"/>
      <c r="G137"/>
      <c r="H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5:37" ht="15">
      <c r="E138"/>
      <c r="F138"/>
      <c r="G138"/>
      <c r="H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5:37" ht="15">
      <c r="E139"/>
      <c r="F139"/>
      <c r="G139"/>
      <c r="H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5:37" ht="15">
      <c r="E140"/>
      <c r="F140"/>
      <c r="G140"/>
      <c r="H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5:37" ht="15">
      <c r="E141"/>
      <c r="F141"/>
      <c r="G141"/>
      <c r="H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5:37" ht="15">
      <c r="E142"/>
      <c r="F142"/>
      <c r="G142"/>
      <c r="H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5:37" ht="15">
      <c r="E143"/>
      <c r="F143"/>
      <c r="G143"/>
      <c r="H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5:37" ht="15">
      <c r="E144"/>
      <c r="F144"/>
      <c r="G144"/>
      <c r="H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5:37" ht="15">
      <c r="E145"/>
      <c r="F145"/>
      <c r="G145"/>
      <c r="H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5:37" ht="15">
      <c r="E146"/>
      <c r="F146"/>
      <c r="G146"/>
      <c r="H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5:37" ht="15">
      <c r="E147"/>
      <c r="F147"/>
      <c r="G147"/>
      <c r="H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5:37" ht="15">
      <c r="E148"/>
      <c r="F148"/>
      <c r="G148"/>
      <c r="H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5:37" ht="15">
      <c r="E149"/>
      <c r="F149"/>
      <c r="G149"/>
      <c r="H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5:37" ht="15">
      <c r="E150"/>
      <c r="F150"/>
      <c r="G150"/>
      <c r="H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5:37" ht="15">
      <c r="E151"/>
      <c r="F151"/>
      <c r="G151"/>
      <c r="H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5:37" ht="15">
      <c r="E152"/>
      <c r="F152"/>
      <c r="G152"/>
      <c r="H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5:37" ht="15">
      <c r="E153"/>
      <c r="F153"/>
      <c r="G153"/>
      <c r="H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5:37" ht="15">
      <c r="E154"/>
      <c r="F154"/>
      <c r="G154"/>
      <c r="H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5:37" ht="15">
      <c r="E155"/>
      <c r="F155"/>
      <c r="G155"/>
      <c r="H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5:37" ht="15">
      <c r="E156"/>
      <c r="F156"/>
      <c r="G156"/>
      <c r="H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5:37" ht="15">
      <c r="E157"/>
      <c r="F157"/>
      <c r="G157"/>
      <c r="H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5:37" ht="15">
      <c r="E158"/>
      <c r="F158"/>
      <c r="G158"/>
      <c r="H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5:37" ht="15">
      <c r="E159"/>
      <c r="F159"/>
      <c r="G159"/>
      <c r="H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5:37" ht="15">
      <c r="E160"/>
      <c r="F160"/>
      <c r="G160"/>
      <c r="H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5:37" ht="15">
      <c r="E161"/>
      <c r="F161"/>
      <c r="G161"/>
      <c r="H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5:37" ht="15">
      <c r="E162"/>
      <c r="F162"/>
      <c r="G162"/>
      <c r="H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5:37" ht="15">
      <c r="E163"/>
      <c r="F163"/>
      <c r="G163"/>
      <c r="H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5:37" ht="15">
      <c r="E164"/>
      <c r="F164"/>
      <c r="G164"/>
      <c r="H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5:37" ht="15">
      <c r="E165"/>
      <c r="F165"/>
      <c r="G165"/>
      <c r="H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5:37" ht="15">
      <c r="E166"/>
      <c r="F166"/>
      <c r="G166"/>
      <c r="H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5:37" ht="15">
      <c r="E167"/>
      <c r="F167"/>
      <c r="G167"/>
      <c r="H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5:37" ht="15">
      <c r="E168"/>
      <c r="F168"/>
      <c r="G168"/>
      <c r="H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5:37" ht="15">
      <c r="E169"/>
      <c r="F169"/>
      <c r="G169"/>
      <c r="H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5:37" ht="15">
      <c r="E170"/>
      <c r="F170"/>
      <c r="G170"/>
      <c r="H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5:37" ht="15">
      <c r="E171"/>
      <c r="F171"/>
      <c r="G171"/>
      <c r="H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5:37" ht="15">
      <c r="E172"/>
      <c r="F172"/>
      <c r="G172"/>
      <c r="H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5:37" ht="15">
      <c r="E173"/>
      <c r="F173"/>
      <c r="G173"/>
      <c r="H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5:37" ht="15">
      <c r="E174"/>
      <c r="F174"/>
      <c r="G174"/>
      <c r="H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5:37" ht="15">
      <c r="E175"/>
      <c r="F175"/>
      <c r="G175"/>
      <c r="H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5:37" ht="15">
      <c r="E176"/>
      <c r="F176"/>
      <c r="G176"/>
      <c r="H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5:37" ht="15">
      <c r="E177"/>
      <c r="F177"/>
      <c r="G177"/>
      <c r="H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5:37" ht="15">
      <c r="E178"/>
      <c r="F178"/>
      <c r="G178"/>
      <c r="H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5:37" ht="15">
      <c r="E179"/>
      <c r="F179"/>
      <c r="G179"/>
      <c r="H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5:37" ht="15">
      <c r="E180"/>
      <c r="F180"/>
      <c r="G180"/>
      <c r="H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5:37" ht="15">
      <c r="E181"/>
      <c r="F181"/>
      <c r="G181"/>
      <c r="H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5:37" ht="15">
      <c r="E182"/>
      <c r="F182"/>
      <c r="G182"/>
      <c r="H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5:37" ht="15">
      <c r="E183"/>
      <c r="F183"/>
      <c r="G183"/>
      <c r="H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5:37" ht="15">
      <c r="E184"/>
      <c r="F184"/>
      <c r="G184"/>
      <c r="H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5:37" ht="15">
      <c r="E185"/>
      <c r="F185"/>
      <c r="G185"/>
      <c r="H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5:37" ht="15">
      <c r="E186"/>
      <c r="F186"/>
      <c r="G186"/>
      <c r="H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5:37" ht="15">
      <c r="E187"/>
      <c r="F187"/>
      <c r="G187"/>
      <c r="H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5:37" ht="15">
      <c r="E188"/>
      <c r="F188"/>
      <c r="G188"/>
      <c r="H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5:37" ht="15">
      <c r="E189"/>
      <c r="F189"/>
      <c r="G189"/>
      <c r="H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5:37" ht="15">
      <c r="E190"/>
      <c r="F190"/>
      <c r="G190"/>
      <c r="H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5:37" ht="15">
      <c r="E191"/>
      <c r="F191"/>
      <c r="G191"/>
      <c r="H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5:37" ht="15">
      <c r="E192"/>
      <c r="F192"/>
      <c r="G192"/>
      <c r="H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5:37" ht="15">
      <c r="E193"/>
      <c r="F193"/>
      <c r="G193"/>
      <c r="H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5:37" ht="15">
      <c r="E194"/>
      <c r="F194"/>
      <c r="G194"/>
      <c r="H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5:37" ht="15">
      <c r="E195"/>
      <c r="F195"/>
      <c r="G195"/>
      <c r="H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5:37" ht="15">
      <c r="E196"/>
      <c r="F196"/>
      <c r="G196"/>
      <c r="H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5:37" ht="15">
      <c r="E197"/>
      <c r="F197"/>
      <c r="G197"/>
      <c r="H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5:37" ht="15">
      <c r="E198"/>
      <c r="F198"/>
      <c r="G198"/>
      <c r="H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5:37" ht="1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</sheetData>
  <mergeCells count="2">
    <mergeCell ref="E5:R5"/>
    <mergeCell ref="E6:R6"/>
  </mergeCells>
  <printOptions gridLines="1"/>
  <pageMargins left="1.1417322834645669" right="0.74803149606299213" top="1.5748031496062993" bottom="0.98425196850393704" header="0.51181102362204722" footer="0.51181102362204722"/>
  <pageSetup paperSize="8" scale="45" orientation="landscape" r:id="rId3"/>
  <headerFooter alignWithMargins="0">
    <oddHeader>&amp;R&amp;G</oddHeader>
    <oddFooter>&amp;R&amp;D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F13E-A6EE-4E0D-9A4A-A5731839472F}">
  <dimension ref="A1"/>
  <sheetViews>
    <sheetView workbookViewId="0">
      <selection activeCell="P31" sqref="P31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65c89-ce83-491c-baa4-8784f207a2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D1DAD8DD2464B914D8DC696AE061A" ma:contentTypeVersion="13" ma:contentTypeDescription="Create a new document." ma:contentTypeScope="" ma:versionID="6f4e14861855fe3ccbaecc3896f66ddf">
  <xsd:schema xmlns:xsd="http://www.w3.org/2001/XMLSchema" xmlns:xs="http://www.w3.org/2001/XMLSchema" xmlns:p="http://schemas.microsoft.com/office/2006/metadata/properties" xmlns:ns2="c6465c89-ce83-491c-baa4-8784f207a2f2" xmlns:ns3="56d6f1fe-c0eb-4604-b611-855f2e642097" targetNamespace="http://schemas.microsoft.com/office/2006/metadata/properties" ma:root="true" ma:fieldsID="b7aff7e86a966fc98edb618e0a5e8acf" ns2:_="" ns3:_="">
    <xsd:import namespace="c6465c89-ce83-491c-baa4-8784f207a2f2"/>
    <xsd:import namespace="56d6f1fe-c0eb-4604-b611-855f2e642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65c89-ce83-491c-baa4-8784f207a2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1870e26-216c-4518-99bc-18710abed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6f1fe-c0eb-4604-b611-855f2e642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B2EBE-48DA-40E8-B2F8-56D3FF055ADF}">
  <ds:schemaRefs>
    <ds:schemaRef ds:uri="http://schemas.microsoft.com/office/2006/metadata/properties"/>
    <ds:schemaRef ds:uri="http://schemas.microsoft.com/office/infopath/2007/PartnerControls"/>
    <ds:schemaRef ds:uri="c6465c89-ce83-491c-baa4-8784f207a2f2"/>
  </ds:schemaRefs>
</ds:datastoreItem>
</file>

<file path=customXml/itemProps2.xml><?xml version="1.0" encoding="utf-8"?>
<ds:datastoreItem xmlns:ds="http://schemas.openxmlformats.org/officeDocument/2006/customXml" ds:itemID="{444F545E-5A7B-491B-8A0D-DD4AB1E4B9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33139-2F35-48DA-9A6A-351C531E1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65c89-ce83-491c-baa4-8784f207a2f2"/>
    <ds:schemaRef ds:uri="56d6f1fe-c0eb-4604-b611-855f2e642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Route &amp; Month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Anne-Marie</dc:creator>
  <cp:lastModifiedBy>Chandler, Anne-Marie</cp:lastModifiedBy>
  <cp:lastPrinted>2023-01-16T15:06:22Z</cp:lastPrinted>
  <dcterms:created xsi:type="dcterms:W3CDTF">2022-04-19T07:16:11Z</dcterms:created>
  <dcterms:modified xsi:type="dcterms:W3CDTF">2023-01-17T09:44:39Z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0x010100616D1DAD8DD2464B914D8DC696AE061A</vt:lpwstr>
  </property>
  <property fmtid="{D5CDD505-2E9C-101B-9397-08002B2CF9AE}" pid="3" name="MediaServiceImageTags">
    <vt:lpwstr/>
  </property>
</Properties>
</file>